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.stoitsova\OneDrive - fsc.bg\Documents\Reports&amp;Data\TIR_N19\2024\final\"/>
    </mc:Choice>
  </mc:AlternateContent>
  <bookViews>
    <workbookView xWindow="0" yWindow="0" windowWidth="21900" windowHeight="11700"/>
  </bookViews>
  <sheets>
    <sheet name="ДПФ - старост" sheetId="10" r:id="rId1"/>
    <sheet name="ДПФ - инвалидност" sheetId="8" r:id="rId2"/>
    <sheet name="НСИ 2021-2023" sheetId="11" state="veryHidden" r:id="rId3"/>
  </sheets>
  <definedNames>
    <definedName name="_xlnm.Print_Titles" localSheetId="1">'ДПФ - инвалидност'!$6:$6</definedName>
    <definedName name="_xlnm.Print_Titles" localSheetId="0">'ДПФ - старост'!$6:$6</definedName>
  </definedNames>
  <calcPr calcId="162913"/>
</workbook>
</file>

<file path=xl/calcChain.xml><?xml version="1.0" encoding="utf-8"?>
<calcChain xmlns="http://schemas.openxmlformats.org/spreadsheetml/2006/main">
  <c r="F108" i="10" l="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7" i="10" l="1"/>
  <c r="C7" i="8" l="1"/>
  <c r="D108" i="10" l="1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G7" i="10"/>
  <c r="C7" i="10"/>
  <c r="B8" i="10" l="1"/>
  <c r="C8" i="10" s="1"/>
  <c r="D7" i="10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7" i="8"/>
  <c r="G7" i="8"/>
  <c r="B8" i="8"/>
  <c r="G8" i="10" l="1"/>
  <c r="B9" i="10"/>
  <c r="C8" i="8"/>
  <c r="G9" i="10"/>
  <c r="G8" i="8"/>
  <c r="B9" i="8" l="1"/>
  <c r="C9" i="10"/>
  <c r="G9" i="8" l="1"/>
  <c r="C9" i="8"/>
  <c r="B10" i="8"/>
  <c r="B10" i="10"/>
  <c r="G10" i="8"/>
  <c r="C10" i="10" l="1"/>
  <c r="B11" i="10" s="1"/>
  <c r="G10" i="10"/>
  <c r="C10" i="8"/>
  <c r="C11" i="10" l="1"/>
  <c r="G11" i="10"/>
  <c r="B11" i="8"/>
  <c r="B12" i="10" l="1"/>
  <c r="C11" i="8"/>
  <c r="G11" i="8"/>
  <c r="B12" i="8" l="1"/>
  <c r="C12" i="10"/>
  <c r="B13" i="10" s="1"/>
  <c r="G12" i="10"/>
  <c r="C13" i="10" l="1"/>
  <c r="B14" i="10" s="1"/>
  <c r="G13" i="10"/>
  <c r="C12" i="8"/>
  <c r="G12" i="8"/>
  <c r="B13" i="8" l="1"/>
  <c r="C13" i="8"/>
  <c r="B14" i="8"/>
  <c r="G13" i="8"/>
  <c r="C14" i="10"/>
  <c r="B15" i="10" s="1"/>
  <c r="G14" i="10"/>
  <c r="C15" i="10" l="1"/>
  <c r="B16" i="10" s="1"/>
  <c r="G15" i="10"/>
  <c r="C14" i="8"/>
  <c r="G14" i="8"/>
  <c r="B15" i="8" l="1"/>
  <c r="C16" i="10"/>
  <c r="G16" i="10"/>
  <c r="B17" i="10"/>
  <c r="C17" i="10" l="1"/>
  <c r="B18" i="10" s="1"/>
  <c r="G17" i="10"/>
  <c r="C15" i="8"/>
  <c r="B16" i="8"/>
  <c r="G15" i="8"/>
  <c r="C18" i="10" l="1"/>
  <c r="B19" i="10" s="1"/>
  <c r="G18" i="10"/>
  <c r="C16" i="8"/>
  <c r="G16" i="8"/>
  <c r="B17" i="8" l="1"/>
  <c r="C19" i="10"/>
  <c r="B20" i="10" s="1"/>
  <c r="G19" i="10"/>
  <c r="G17" i="8" l="1"/>
  <c r="C17" i="8"/>
  <c r="C20" i="10"/>
  <c r="B21" i="10" s="1"/>
  <c r="G20" i="10"/>
  <c r="B18" i="8" l="1"/>
  <c r="C21" i="10"/>
  <c r="B22" i="10" s="1"/>
  <c r="G21" i="10"/>
  <c r="C18" i="8" l="1"/>
  <c r="G18" i="8"/>
  <c r="B19" i="8"/>
  <c r="C22" i="10"/>
  <c r="B23" i="10" s="1"/>
  <c r="G22" i="10"/>
  <c r="C19" i="8" l="1"/>
  <c r="G19" i="8"/>
  <c r="B20" i="8"/>
  <c r="C23" i="10"/>
  <c r="B24" i="10" s="1"/>
  <c r="G23" i="10"/>
  <c r="C20" i="8" l="1"/>
  <c r="G20" i="8"/>
  <c r="B21" i="8"/>
  <c r="C24" i="10"/>
  <c r="B25" i="10" s="1"/>
  <c r="G24" i="10"/>
  <c r="C21" i="8" l="1"/>
  <c r="G21" i="8"/>
  <c r="B22" i="8"/>
  <c r="C25" i="10"/>
  <c r="B26" i="10" s="1"/>
  <c r="G25" i="10"/>
  <c r="G22" i="8" l="1"/>
  <c r="C22" i="8"/>
  <c r="C26" i="10"/>
  <c r="B27" i="10" s="1"/>
  <c r="G26" i="10"/>
  <c r="B23" i="8" l="1"/>
  <c r="C27" i="10"/>
  <c r="B28" i="10" s="1"/>
  <c r="G27" i="10"/>
  <c r="C23" i="8" l="1"/>
  <c r="B24" i="8"/>
  <c r="G23" i="8"/>
  <c r="C28" i="10"/>
  <c r="B29" i="10" s="1"/>
  <c r="G28" i="10"/>
  <c r="C24" i="8" l="1"/>
  <c r="G24" i="8"/>
  <c r="B25" i="8"/>
  <c r="C29" i="10"/>
  <c r="B30" i="10" s="1"/>
  <c r="G29" i="10"/>
  <c r="G25" i="8" l="1"/>
  <c r="C25" i="8"/>
  <c r="C30" i="10"/>
  <c r="B31" i="10" s="1"/>
  <c r="G30" i="10"/>
  <c r="B26" i="8" l="1"/>
  <c r="C31" i="10"/>
  <c r="B32" i="10" s="1"/>
  <c r="G31" i="10"/>
  <c r="C26" i="8" l="1"/>
  <c r="G26" i="8"/>
  <c r="B27" i="8"/>
  <c r="C32" i="10"/>
  <c r="B33" i="10" s="1"/>
  <c r="G32" i="10"/>
  <c r="G27" i="8" l="1"/>
  <c r="C27" i="8"/>
  <c r="C33" i="10"/>
  <c r="B34" i="10" s="1"/>
  <c r="G33" i="10"/>
  <c r="B28" i="8" l="1"/>
  <c r="C34" i="10"/>
  <c r="B35" i="10" s="1"/>
  <c r="G34" i="10"/>
  <c r="C28" i="8" l="1"/>
  <c r="G28" i="8"/>
  <c r="B29" i="8"/>
  <c r="C35" i="10"/>
  <c r="B36" i="10" s="1"/>
  <c r="G35" i="10"/>
  <c r="G29" i="8" l="1"/>
  <c r="C29" i="8"/>
  <c r="C36" i="10"/>
  <c r="B37" i="10" s="1"/>
  <c r="G36" i="10"/>
  <c r="B30" i="8" l="1"/>
  <c r="C37" i="10"/>
  <c r="B38" i="10" s="1"/>
  <c r="G37" i="10"/>
  <c r="G30" i="8" l="1"/>
  <c r="C30" i="8"/>
  <c r="B31" i="8"/>
  <c r="C38" i="10"/>
  <c r="B39" i="10" s="1"/>
  <c r="G38" i="10"/>
  <c r="C31" i="8" l="1"/>
  <c r="G31" i="8"/>
  <c r="C39" i="10"/>
  <c r="B40" i="10" s="1"/>
  <c r="G39" i="10"/>
  <c r="B32" i="8" l="1"/>
  <c r="G32" i="8"/>
  <c r="C32" i="8"/>
  <c r="C40" i="10"/>
  <c r="G40" i="10"/>
  <c r="B33" i="8" l="1"/>
  <c r="B41" i="10"/>
  <c r="G33" i="8" l="1"/>
  <c r="C33" i="8"/>
  <c r="B34" i="8"/>
  <c r="C41" i="10"/>
  <c r="G41" i="10"/>
  <c r="G34" i="8" l="1"/>
  <c r="C34" i="8"/>
  <c r="B42" i="10"/>
  <c r="B35" i="8" l="1"/>
  <c r="C42" i="10"/>
  <c r="B43" i="10" s="1"/>
  <c r="G42" i="10"/>
  <c r="C35" i="8" l="1"/>
  <c r="G35" i="8"/>
  <c r="B36" i="8"/>
  <c r="C43" i="10"/>
  <c r="B44" i="10" s="1"/>
  <c r="G43" i="10"/>
  <c r="C36" i="8" l="1"/>
  <c r="G36" i="8"/>
  <c r="C44" i="10"/>
  <c r="G44" i="10"/>
  <c r="B45" i="10"/>
  <c r="B37" i="8" l="1"/>
  <c r="C45" i="10"/>
  <c r="B46" i="10" s="1"/>
  <c r="G45" i="10"/>
  <c r="C37" i="8" l="1"/>
  <c r="G37" i="8"/>
  <c r="C46" i="10"/>
  <c r="B47" i="10" s="1"/>
  <c r="G46" i="10"/>
  <c r="B38" i="8" l="1"/>
  <c r="C38" i="8"/>
  <c r="G38" i="8"/>
  <c r="C47" i="10"/>
  <c r="B48" i="10" s="1"/>
  <c r="G47" i="10"/>
  <c r="B39" i="8" l="1"/>
  <c r="G39" i="8"/>
  <c r="C39" i="8"/>
  <c r="C48" i="10"/>
  <c r="B49" i="10" s="1"/>
  <c r="G48" i="10"/>
  <c r="B40" i="8" l="1"/>
  <c r="C40" i="8"/>
  <c r="B41" i="8"/>
  <c r="G40" i="8"/>
  <c r="C49" i="10"/>
  <c r="B50" i="10" s="1"/>
  <c r="G49" i="10"/>
  <c r="C41" i="8" l="1"/>
  <c r="G41" i="8"/>
  <c r="C50" i="10"/>
  <c r="G50" i="10"/>
  <c r="B42" i="8" l="1"/>
  <c r="C42" i="8"/>
  <c r="G42" i="8"/>
  <c r="B51" i="10"/>
  <c r="B43" i="8" l="1"/>
  <c r="G43" i="8"/>
  <c r="C43" i="8"/>
  <c r="C51" i="10"/>
  <c r="B52" i="10" s="1"/>
  <c r="G51" i="10"/>
  <c r="B44" i="8" l="1"/>
  <c r="C52" i="10"/>
  <c r="B53" i="10" s="1"/>
  <c r="G52" i="10"/>
  <c r="G44" i="8" l="1"/>
  <c r="C44" i="8"/>
  <c r="C53" i="10"/>
  <c r="B54" i="10" s="1"/>
  <c r="G53" i="10"/>
  <c r="B45" i="8" l="1"/>
  <c r="C54" i="10"/>
  <c r="B55" i="10" s="1"/>
  <c r="G54" i="10"/>
  <c r="G45" i="8" l="1"/>
  <c r="C45" i="8"/>
  <c r="C55" i="10"/>
  <c r="B56" i="10" s="1"/>
  <c r="G55" i="10"/>
  <c r="B46" i="8" l="1"/>
  <c r="C56" i="10"/>
  <c r="B57" i="10" s="1"/>
  <c r="G56" i="10"/>
  <c r="G46" i="8" l="1"/>
  <c r="C46" i="8"/>
  <c r="C57" i="10"/>
  <c r="B58" i="10" s="1"/>
  <c r="G57" i="10"/>
  <c r="B47" i="8" l="1"/>
  <c r="C58" i="10"/>
  <c r="B59" i="10" s="1"/>
  <c r="G58" i="10"/>
  <c r="C47" i="8" l="1"/>
  <c r="G47" i="8"/>
  <c r="B48" i="8"/>
  <c r="C59" i="10"/>
  <c r="B60" i="10" s="1"/>
  <c r="G59" i="10"/>
  <c r="C48" i="8" l="1"/>
  <c r="G48" i="8"/>
  <c r="B49" i="8"/>
  <c r="C60" i="10"/>
  <c r="G60" i="10"/>
  <c r="B61" i="10"/>
  <c r="C49" i="8" l="1"/>
  <c r="G49" i="8"/>
  <c r="B50" i="8"/>
  <c r="C61" i="10"/>
  <c r="B62" i="10" s="1"/>
  <c r="G61" i="10"/>
  <c r="G50" i="8" l="1"/>
  <c r="C50" i="8"/>
  <c r="C62" i="10"/>
  <c r="B63" i="10" s="1"/>
  <c r="G62" i="10"/>
  <c r="B51" i="8" l="1"/>
  <c r="C63" i="10"/>
  <c r="B64" i="10" s="1"/>
  <c r="G63" i="10"/>
  <c r="G51" i="8" l="1"/>
  <c r="C51" i="8"/>
  <c r="C64" i="10"/>
  <c r="B65" i="10" s="1"/>
  <c r="G64" i="10"/>
  <c r="B52" i="8" l="1"/>
  <c r="G52" i="8"/>
  <c r="C52" i="8"/>
  <c r="C65" i="10"/>
  <c r="B66" i="10" s="1"/>
  <c r="G65" i="10"/>
  <c r="B53" i="8" l="1"/>
  <c r="C66" i="10"/>
  <c r="B67" i="10" s="1"/>
  <c r="G66" i="10"/>
  <c r="G53" i="8" l="1"/>
  <c r="C53" i="8"/>
  <c r="C67" i="10"/>
  <c r="B68" i="10" s="1"/>
  <c r="G67" i="10"/>
  <c r="B54" i="8" l="1"/>
  <c r="G54" i="8"/>
  <c r="C54" i="8"/>
  <c r="C68" i="10"/>
  <c r="B69" i="10" s="1"/>
  <c r="G68" i="10"/>
  <c r="B55" i="8" l="1"/>
  <c r="C69" i="10"/>
  <c r="B70" i="10" s="1"/>
  <c r="G69" i="10"/>
  <c r="C55" i="8" l="1"/>
  <c r="G55" i="8"/>
  <c r="C70" i="10"/>
  <c r="B71" i="10" s="1"/>
  <c r="G70" i="10"/>
  <c r="B56" i="8" l="1"/>
  <c r="C71" i="10"/>
  <c r="G71" i="10"/>
  <c r="G56" i="8" l="1"/>
  <c r="C56" i="8"/>
  <c r="B72" i="10"/>
  <c r="B57" i="8" l="1"/>
  <c r="C72" i="10"/>
  <c r="B73" i="10" s="1"/>
  <c r="G72" i="10"/>
  <c r="G57" i="8" l="1"/>
  <c r="C57" i="8"/>
  <c r="C73" i="10"/>
  <c r="B74" i="10" s="1"/>
  <c r="G73" i="10"/>
  <c r="B58" i="8" l="1"/>
  <c r="G58" i="8"/>
  <c r="C58" i="8"/>
  <c r="C74" i="10"/>
  <c r="B75" i="10" s="1"/>
  <c r="G74" i="10"/>
  <c r="B59" i="8" l="1"/>
  <c r="C75" i="10"/>
  <c r="B76" i="10" s="1"/>
  <c r="G75" i="10"/>
  <c r="G59" i="8" l="1"/>
  <c r="C59" i="8"/>
  <c r="C76" i="10"/>
  <c r="B77" i="10" s="1"/>
  <c r="G76" i="10"/>
  <c r="B60" i="8" l="1"/>
  <c r="C60" i="8"/>
  <c r="G60" i="8"/>
  <c r="C77" i="10"/>
  <c r="B78" i="10" s="1"/>
  <c r="G77" i="10"/>
  <c r="B61" i="8" l="1"/>
  <c r="C78" i="10"/>
  <c r="G78" i="10"/>
  <c r="C61" i="8" l="1"/>
  <c r="G61" i="8"/>
  <c r="B79" i="10"/>
  <c r="B62" i="8" l="1"/>
  <c r="C62" i="8"/>
  <c r="G62" i="8"/>
  <c r="C79" i="10"/>
  <c r="B80" i="10" s="1"/>
  <c r="G79" i="10"/>
  <c r="B63" i="8" l="1"/>
  <c r="C80" i="10"/>
  <c r="B81" i="10" s="1"/>
  <c r="G80" i="10"/>
  <c r="G63" i="8" l="1"/>
  <c r="C63" i="8"/>
  <c r="C81" i="10"/>
  <c r="B82" i="10" s="1"/>
  <c r="G81" i="10"/>
  <c r="B64" i="8" l="1"/>
  <c r="C64" i="8"/>
  <c r="G64" i="8"/>
  <c r="C82" i="10"/>
  <c r="B83" i="10" s="1"/>
  <c r="G82" i="10"/>
  <c r="B65" i="8" l="1"/>
  <c r="C83" i="10"/>
  <c r="B84" i="10" s="1"/>
  <c r="G83" i="10"/>
  <c r="C65" i="8" l="1"/>
  <c r="G65" i="8"/>
  <c r="C84" i="10"/>
  <c r="B85" i="10" s="1"/>
  <c r="G84" i="10"/>
  <c r="B66" i="8" l="1"/>
  <c r="C85" i="10"/>
  <c r="B86" i="10" s="1"/>
  <c r="G85" i="10"/>
  <c r="C66" i="8" l="1"/>
  <c r="G66" i="8"/>
  <c r="C86" i="10"/>
  <c r="B87" i="10" s="1"/>
  <c r="G86" i="10"/>
  <c r="B67" i="8" l="1"/>
  <c r="C87" i="10"/>
  <c r="B88" i="10" s="1"/>
  <c r="G87" i="10"/>
  <c r="G67" i="8" l="1"/>
  <c r="C67" i="8"/>
  <c r="C88" i="10"/>
  <c r="B89" i="10" s="1"/>
  <c r="G88" i="10"/>
  <c r="B68" i="8" l="1"/>
  <c r="C89" i="10"/>
  <c r="B90" i="10" s="1"/>
  <c r="G89" i="10"/>
  <c r="C68" i="8" l="1"/>
  <c r="G68" i="8"/>
  <c r="C90" i="10"/>
  <c r="G90" i="10"/>
  <c r="B69" i="8" l="1"/>
  <c r="B91" i="10"/>
  <c r="G69" i="8" l="1"/>
  <c r="C69" i="8"/>
  <c r="C91" i="10"/>
  <c r="B92" i="10" s="1"/>
  <c r="G91" i="10"/>
  <c r="B70" i="8" l="1"/>
  <c r="C92" i="10"/>
  <c r="B93" i="10" s="1"/>
  <c r="G92" i="10"/>
  <c r="C70" i="8" l="1"/>
  <c r="G70" i="8"/>
  <c r="C93" i="10"/>
  <c r="B94" i="10" s="1"/>
  <c r="G93" i="10"/>
  <c r="B71" i="8" l="1"/>
  <c r="C94" i="10"/>
  <c r="B95" i="10" s="1"/>
  <c r="G94" i="10"/>
  <c r="G71" i="8" l="1"/>
  <c r="C71" i="8"/>
  <c r="C95" i="10"/>
  <c r="B96" i="10" s="1"/>
  <c r="G95" i="10"/>
  <c r="B72" i="8" l="1"/>
  <c r="C96" i="10"/>
  <c r="B97" i="10" s="1"/>
  <c r="G96" i="10"/>
  <c r="C72" i="8" l="1"/>
  <c r="G72" i="8"/>
  <c r="B73" i="8"/>
  <c r="C97" i="10"/>
  <c r="B98" i="10" s="1"/>
  <c r="G97" i="10"/>
  <c r="G73" i="8" l="1"/>
  <c r="C73" i="8"/>
  <c r="C98" i="10"/>
  <c r="G98" i="10"/>
  <c r="B99" i="10"/>
  <c r="B74" i="8" l="1"/>
  <c r="C99" i="10"/>
  <c r="B100" i="10" s="1"/>
  <c r="G99" i="10"/>
  <c r="G74" i="8" l="1"/>
  <c r="C74" i="8"/>
  <c r="C100" i="10"/>
  <c r="B101" i="10" s="1"/>
  <c r="G100" i="10"/>
  <c r="B75" i="8" l="1"/>
  <c r="C101" i="10"/>
  <c r="B102" i="10" s="1"/>
  <c r="G101" i="10"/>
  <c r="C75" i="8" l="1"/>
  <c r="G75" i="8"/>
  <c r="B76" i="8"/>
  <c r="C102" i="10"/>
  <c r="B103" i="10" s="1"/>
  <c r="G102" i="10"/>
  <c r="G76" i="8" l="1"/>
  <c r="C76" i="8"/>
  <c r="C103" i="10"/>
  <c r="B104" i="10" s="1"/>
  <c r="G103" i="10"/>
  <c r="B77" i="8" l="1"/>
  <c r="C104" i="10"/>
  <c r="G104" i="10"/>
  <c r="C77" i="8" l="1"/>
  <c r="G77" i="8"/>
  <c r="B78" i="8"/>
  <c r="B105" i="10"/>
  <c r="C78" i="8" l="1"/>
  <c r="G78" i="8"/>
  <c r="C105" i="10"/>
  <c r="G105" i="10"/>
  <c r="B79" i="8" l="1"/>
  <c r="B106" i="10"/>
  <c r="G79" i="8" l="1"/>
  <c r="C79" i="8"/>
  <c r="C106" i="10"/>
  <c r="B107" i="10" s="1"/>
  <c r="G106" i="10"/>
  <c r="B80" i="8" l="1"/>
  <c r="C107" i="10"/>
  <c r="B108" i="10" s="1"/>
  <c r="G107" i="10"/>
  <c r="C80" i="8" l="1"/>
  <c r="G80" i="8"/>
  <c r="C108" i="10"/>
  <c r="G108" i="10"/>
  <c r="B81" i="8" l="1"/>
  <c r="C81" i="8"/>
  <c r="G81" i="8"/>
  <c r="H108" i="10"/>
  <c r="B82" i="8" l="1"/>
  <c r="H107" i="10"/>
  <c r="C82" i="8" l="1"/>
  <c r="G82" i="8"/>
  <c r="H106" i="10"/>
  <c r="B83" i="8" l="1"/>
  <c r="H105" i="10"/>
  <c r="C83" i="8" l="1"/>
  <c r="G83" i="8"/>
  <c r="H104" i="10"/>
  <c r="B84" i="8" l="1"/>
  <c r="C84" i="8"/>
  <c r="G84" i="8"/>
  <c r="H103" i="10"/>
  <c r="B85" i="8" l="1"/>
  <c r="H102" i="10"/>
  <c r="C85" i="8" l="1"/>
  <c r="G85" i="8"/>
  <c r="H101" i="10"/>
  <c r="B86" i="8" l="1"/>
  <c r="G86" i="8"/>
  <c r="C86" i="8"/>
  <c r="H100" i="10"/>
  <c r="B87" i="8" l="1"/>
  <c r="H99" i="10"/>
  <c r="C87" i="8" l="1"/>
  <c r="G87" i="8"/>
  <c r="H98" i="10"/>
  <c r="B88" i="8" l="1"/>
  <c r="H97" i="10"/>
  <c r="C88" i="8" l="1"/>
  <c r="G88" i="8"/>
  <c r="B89" i="8"/>
  <c r="H96" i="10"/>
  <c r="C89" i="8" l="1"/>
  <c r="B90" i="8"/>
  <c r="G89" i="8"/>
  <c r="H95" i="10"/>
  <c r="C90" i="8" l="1"/>
  <c r="G90" i="8"/>
  <c r="H94" i="10"/>
  <c r="B91" i="8" l="1"/>
  <c r="H93" i="10"/>
  <c r="C91" i="8" l="1"/>
  <c r="B92" i="8"/>
  <c r="G91" i="8"/>
  <c r="H92" i="10"/>
  <c r="C92" i="8" l="1"/>
  <c r="B93" i="8"/>
  <c r="G92" i="8"/>
  <c r="H91" i="10"/>
  <c r="C93" i="8" l="1"/>
  <c r="G93" i="8"/>
  <c r="H90" i="10"/>
  <c r="B94" i="8" l="1"/>
  <c r="C94" i="8"/>
  <c r="G94" i="8"/>
  <c r="H89" i="10"/>
  <c r="B95" i="8" l="1"/>
  <c r="H88" i="10"/>
  <c r="G95" i="8" l="1"/>
  <c r="C95" i="8"/>
  <c r="H87" i="10"/>
  <c r="B96" i="8" l="1"/>
  <c r="H86" i="10"/>
  <c r="C96" i="8" l="1"/>
  <c r="B97" i="8"/>
  <c r="G96" i="8"/>
  <c r="H85" i="10"/>
  <c r="G97" i="8" l="1"/>
  <c r="C97" i="8"/>
  <c r="H84" i="10"/>
  <c r="B98" i="8" l="1"/>
  <c r="G98" i="8"/>
  <c r="C98" i="8"/>
  <c r="H83" i="10"/>
  <c r="B99" i="8" l="1"/>
  <c r="G99" i="8"/>
  <c r="C99" i="8"/>
  <c r="H82" i="10"/>
  <c r="B100" i="8" l="1"/>
  <c r="H81" i="10"/>
  <c r="G100" i="8" l="1"/>
  <c r="C100" i="8"/>
  <c r="H80" i="10"/>
  <c r="B101" i="8" l="1"/>
  <c r="C101" i="8"/>
  <c r="B102" i="8"/>
  <c r="G101" i="8"/>
  <c r="H79" i="10"/>
  <c r="C102" i="8" l="1"/>
  <c r="G102" i="8"/>
  <c r="H78" i="10"/>
  <c r="B103" i="8" l="1"/>
  <c r="H77" i="10"/>
  <c r="C103" i="8" l="1"/>
  <c r="G103" i="8"/>
  <c r="B104" i="8"/>
  <c r="H76" i="10"/>
  <c r="C104" i="8" l="1"/>
  <c r="G104" i="8"/>
  <c r="H75" i="10"/>
  <c r="B105" i="8" l="1"/>
  <c r="G105" i="8"/>
  <c r="C105" i="8"/>
  <c r="H74" i="10"/>
  <c r="B106" i="8" l="1"/>
  <c r="C106" i="8"/>
  <c r="G106" i="8"/>
  <c r="H73" i="10"/>
  <c r="B107" i="8" l="1"/>
  <c r="H72" i="10"/>
  <c r="G107" i="8" l="1"/>
  <c r="C107" i="8"/>
  <c r="B108" i="8"/>
  <c r="F105" i="8" s="1"/>
  <c r="C108" i="8"/>
  <c r="F10" i="8"/>
  <c r="F32" i="8"/>
  <c r="F9" i="8"/>
  <c r="F53" i="8"/>
  <c r="F47" i="8"/>
  <c r="F79" i="8"/>
  <c r="F48" i="8"/>
  <c r="F34" i="8"/>
  <c r="F74" i="8"/>
  <c r="F7" i="8"/>
  <c r="F81" i="8"/>
  <c r="F54" i="8"/>
  <c r="F72" i="8"/>
  <c r="F57" i="8"/>
  <c r="F80" i="8"/>
  <c r="F62" i="8"/>
  <c r="F24" i="8"/>
  <c r="F41" i="8"/>
  <c r="F61" i="8"/>
  <c r="F31" i="8"/>
  <c r="F75" i="8"/>
  <c r="F19" i="8"/>
  <c r="F35" i="8"/>
  <c r="F11" i="8"/>
  <c r="F71" i="8"/>
  <c r="F46" i="8"/>
  <c r="F30" i="8"/>
  <c r="F36" i="8"/>
  <c r="F27" i="8"/>
  <c r="F70" i="8"/>
  <c r="F17" i="8"/>
  <c r="F40" i="8"/>
  <c r="F13" i="8"/>
  <c r="F37" i="8"/>
  <c r="F20" i="8"/>
  <c r="F42" i="8"/>
  <c r="F12" i="8"/>
  <c r="F43" i="8"/>
  <c r="F60" i="8"/>
  <c r="F67" i="8"/>
  <c r="F56" i="8"/>
  <c r="F51" i="8"/>
  <c r="F59" i="8"/>
  <c r="F26" i="8"/>
  <c r="F55" i="8"/>
  <c r="F39" i="8"/>
  <c r="F65" i="8"/>
  <c r="F33" i="8"/>
  <c r="F45" i="8"/>
  <c r="F68" i="8"/>
  <c r="F8" i="8"/>
  <c r="F66" i="8"/>
  <c r="F64" i="8"/>
  <c r="F22" i="8"/>
  <c r="F58" i="8"/>
  <c r="F25" i="8"/>
  <c r="F69" i="8"/>
  <c r="F77" i="8"/>
  <c r="F29" i="8"/>
  <c r="F73" i="8"/>
  <c r="F76" i="8"/>
  <c r="F14" i="8"/>
  <c r="F16" i="8"/>
  <c r="F52" i="8"/>
  <c r="F44" i="8"/>
  <c r="F38" i="8"/>
  <c r="F50" i="8"/>
  <c r="F84" i="8"/>
  <c r="F83" i="8"/>
  <c r="F28" i="8"/>
  <c r="F82" i="8"/>
  <c r="F15" i="8"/>
  <c r="F18" i="8"/>
  <c r="F49" i="8"/>
  <c r="F78" i="8"/>
  <c r="F21" i="8"/>
  <c r="F63" i="8"/>
  <c r="F23" i="8"/>
  <c r="F86" i="8"/>
  <c r="F87" i="8"/>
  <c r="F85" i="8"/>
  <c r="F89" i="8"/>
  <c r="F88" i="8"/>
  <c r="F92" i="8"/>
  <c r="F91" i="8"/>
  <c r="F90" i="8"/>
  <c r="F93" i="8"/>
  <c r="F96" i="8"/>
  <c r="F95" i="8"/>
  <c r="F94" i="8"/>
  <c r="F97" i="8"/>
  <c r="F99" i="8"/>
  <c r="F98" i="8"/>
  <c r="F101" i="8"/>
  <c r="F100" i="8"/>
  <c r="F104" i="8"/>
  <c r="F103" i="8"/>
  <c r="F102" i="8"/>
  <c r="F106" i="8"/>
  <c r="F107" i="8"/>
  <c r="H71" i="10"/>
  <c r="F108" i="8" l="1"/>
  <c r="G108" i="8"/>
  <c r="H108" i="8"/>
  <c r="H70" i="10"/>
  <c r="H107" i="8" l="1"/>
  <c r="H69" i="10"/>
  <c r="H106" i="8" l="1"/>
  <c r="H68" i="10"/>
  <c r="H105" i="8" l="1"/>
  <c r="H67" i="10"/>
  <c r="H104" i="8" l="1"/>
  <c r="H66" i="10"/>
  <c r="H103" i="8" l="1"/>
  <c r="H65" i="10"/>
  <c r="H102" i="8" l="1"/>
  <c r="H64" i="10"/>
  <c r="H101" i="8" l="1"/>
  <c r="H63" i="10"/>
  <c r="H100" i="8" l="1"/>
  <c r="H62" i="10"/>
  <c r="H99" i="8" l="1"/>
  <c r="H61" i="10"/>
  <c r="H98" i="8" l="1"/>
  <c r="H60" i="10"/>
  <c r="H97" i="8" l="1"/>
  <c r="H59" i="10"/>
  <c r="H96" i="8" l="1"/>
  <c r="H58" i="10"/>
  <c r="H95" i="8" l="1"/>
  <c r="H57" i="10"/>
  <c r="H94" i="8" l="1"/>
  <c r="H56" i="10"/>
  <c r="H93" i="8" l="1"/>
  <c r="H55" i="10"/>
  <c r="H92" i="8" l="1"/>
  <c r="H54" i="10"/>
  <c r="H91" i="8" l="1"/>
  <c r="H53" i="10"/>
  <c r="H90" i="8" l="1"/>
  <c r="H52" i="10"/>
  <c r="H89" i="8" l="1"/>
  <c r="H51" i="10"/>
  <c r="H88" i="8" l="1"/>
  <c r="H50" i="10"/>
  <c r="H87" i="8" l="1"/>
  <c r="H49" i="10"/>
  <c r="H86" i="8" l="1"/>
  <c r="H48" i="10"/>
  <c r="H85" i="8" l="1"/>
  <c r="H47" i="10"/>
  <c r="H84" i="8" l="1"/>
  <c r="H46" i="10"/>
  <c r="H83" i="8" l="1"/>
  <c r="H45" i="10"/>
  <c r="H82" i="8" l="1"/>
  <c r="H44" i="10"/>
  <c r="H81" i="8" l="1"/>
  <c r="H43" i="10"/>
  <c r="H80" i="8" l="1"/>
  <c r="H42" i="10"/>
  <c r="H79" i="8" l="1"/>
  <c r="H41" i="10"/>
  <c r="H78" i="8" l="1"/>
  <c r="H40" i="10"/>
  <c r="H77" i="8" l="1"/>
  <c r="H39" i="10"/>
  <c r="H76" i="8" l="1"/>
  <c r="H38" i="10"/>
  <c r="H75" i="8" l="1"/>
  <c r="H37" i="10"/>
  <c r="H74" i="8" l="1"/>
  <c r="H36" i="10"/>
  <c r="H73" i="8" l="1"/>
  <c r="H35" i="10"/>
  <c r="H72" i="8" l="1"/>
  <c r="H34" i="10"/>
  <c r="H71" i="8" l="1"/>
  <c r="H33" i="10"/>
  <c r="H70" i="8" l="1"/>
  <c r="H32" i="10"/>
  <c r="H69" i="8" l="1"/>
  <c r="H31" i="10"/>
  <c r="H68" i="8" l="1"/>
  <c r="H30" i="10"/>
  <c r="H67" i="8" l="1"/>
  <c r="H29" i="10"/>
  <c r="H66" i="8" l="1"/>
  <c r="H28" i="10"/>
  <c r="H65" i="8" l="1"/>
  <c r="H27" i="10"/>
  <c r="H64" i="8" l="1"/>
  <c r="H26" i="10"/>
  <c r="H63" i="8" l="1"/>
  <c r="H25" i="10"/>
  <c r="H62" i="8" l="1"/>
  <c r="H24" i="10"/>
  <c r="H61" i="8" l="1"/>
  <c r="H23" i="10"/>
  <c r="H60" i="8" l="1"/>
  <c r="H22" i="10"/>
  <c r="H59" i="8" l="1"/>
  <c r="H21" i="10"/>
  <c r="H58" i="8" l="1"/>
  <c r="H20" i="10"/>
  <c r="H57" i="8" l="1"/>
  <c r="H19" i="10"/>
  <c r="H56" i="8" l="1"/>
  <c r="H18" i="10"/>
  <c r="H55" i="8" l="1"/>
  <c r="H17" i="10"/>
  <c r="H54" i="8" l="1"/>
  <c r="H16" i="10"/>
  <c r="H53" i="8" l="1"/>
  <c r="H15" i="10"/>
  <c r="H52" i="8" l="1"/>
  <c r="H14" i="10"/>
  <c r="H51" i="8" l="1"/>
  <c r="H13" i="10"/>
  <c r="H50" i="8" l="1"/>
  <c r="H12" i="10"/>
  <c r="H49" i="8" l="1"/>
  <c r="H11" i="10"/>
  <c r="H48" i="8" l="1"/>
  <c r="H10" i="10"/>
  <c r="H47" i="8" l="1"/>
  <c r="H9" i="10"/>
  <c r="H46" i="8" l="1"/>
  <c r="H8" i="10"/>
  <c r="H45" i="8" l="1"/>
  <c r="H7" i="10"/>
  <c r="H44" i="8" l="1"/>
  <c r="H43" i="8" l="1"/>
  <c r="H42" i="8" l="1"/>
  <c r="H41" i="8" l="1"/>
  <c r="H40" i="8" l="1"/>
  <c r="H39" i="8" l="1"/>
  <c r="H38" i="8" l="1"/>
  <c r="H37" i="8" l="1"/>
  <c r="H36" i="8" l="1"/>
  <c r="H35" i="8" l="1"/>
  <c r="H34" i="8" l="1"/>
  <c r="H33" i="8" l="1"/>
  <c r="H32" i="8" l="1"/>
  <c r="H31" i="8" l="1"/>
  <c r="H30" i="8" l="1"/>
  <c r="H29" i="8" l="1"/>
  <c r="H28" i="8" l="1"/>
  <c r="H27" i="8" l="1"/>
  <c r="H26" i="8" l="1"/>
  <c r="H25" i="8" l="1"/>
  <c r="H24" i="8" l="1"/>
  <c r="H23" i="8" l="1"/>
  <c r="H22" i="8" l="1"/>
  <c r="H21" i="8" l="1"/>
  <c r="H20" i="8" l="1"/>
  <c r="H19" i="8" l="1"/>
  <c r="H18" i="8" l="1"/>
  <c r="H17" i="8" l="1"/>
  <c r="H16" i="8" l="1"/>
  <c r="H15" i="8" l="1"/>
  <c r="H14" i="8" l="1"/>
  <c r="H13" i="8" l="1"/>
  <c r="H12" i="8" l="1"/>
  <c r="H11" i="8" l="1"/>
  <c r="H10" i="8" l="1"/>
  <c r="H9" i="8" l="1"/>
  <c r="H8" i="8" l="1"/>
  <c r="H7" i="8" l="1"/>
</calcChain>
</file>

<file path=xl/sharedStrings.xml><?xml version="1.0" encoding="utf-8"?>
<sst xmlns="http://schemas.openxmlformats.org/spreadsheetml/2006/main" count="69" uniqueCount="41">
  <si>
    <t>x</t>
  </si>
  <si>
    <t>Възраст</t>
  </si>
  <si>
    <t>жени</t>
  </si>
  <si>
    <t xml:space="preserve">Брой на преживелите лица </t>
  </si>
  <si>
    <t xml:space="preserve">Брой на починалите лица </t>
  </si>
  <si>
    <t xml:space="preserve">Вероятност за преживяване </t>
  </si>
  <si>
    <t xml:space="preserve">Вероятност за смърт </t>
  </si>
  <si>
    <t>Очаквана продължителност на бъдещия живот</t>
  </si>
  <si>
    <t>Дисконтирани числа</t>
  </si>
  <si>
    <t>Комутативни числа</t>
  </si>
  <si>
    <t>мъже</t>
  </si>
  <si>
    <r>
      <t>l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</si>
  <si>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</si>
  <si>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p</t>
    </r>
    <r>
      <rPr>
        <i/>
        <vertAlign val="subscript"/>
        <sz val="12"/>
        <rFont val="Times New Roman"/>
        <family val="1"/>
        <charset val="204"/>
      </rPr>
      <t>x</t>
    </r>
  </si>
  <si>
    <r>
      <t>q</t>
    </r>
    <r>
      <rPr>
        <i/>
        <vertAlign val="subscript"/>
        <sz val="12"/>
        <rFont val="Times New Roman"/>
        <family val="1"/>
        <charset val="204"/>
      </rPr>
      <t>x</t>
    </r>
  </si>
  <si>
    <r>
      <t>e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</si>
  <si>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</si>
  <si>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N</t>
    </r>
    <r>
      <rPr>
        <i/>
        <vertAlign val="subscript"/>
        <sz val="12"/>
        <rFont val="Times New Roman"/>
        <family val="1"/>
        <charset val="204"/>
      </rPr>
      <t>x</t>
    </r>
  </si>
  <si>
    <t xml:space="preserve">Възраст </t>
  </si>
  <si>
    <t>Вероятност за</t>
  </si>
  <si>
    <t>Средна продължителност</t>
  </si>
  <si>
    <t>(в навършени</t>
  </si>
  <si>
    <t>умиране в интервала</t>
  </si>
  <si>
    <t>доживяване до възраст</t>
  </si>
  <si>
    <t>на предстоящия живот</t>
  </si>
  <si>
    <t>години)</t>
  </si>
  <si>
    <t>от х до х+1 години</t>
  </si>
  <si>
    <t>x+1 години</t>
  </si>
  <si>
    <t>qx</t>
  </si>
  <si>
    <t>px</t>
  </si>
  <si>
    <r>
      <t>e</t>
    </r>
    <r>
      <rPr>
        <vertAlign val="superscript"/>
        <sz val="8"/>
        <rFont val="Tahoma"/>
        <family val="2"/>
        <charset val="204"/>
      </rPr>
      <t>o</t>
    </r>
    <r>
      <rPr>
        <sz val="8"/>
        <rFont val="Tahoma"/>
        <family val="2"/>
      </rPr>
      <t xml:space="preserve"> x</t>
    </r>
  </si>
  <si>
    <t>общо</t>
  </si>
  <si>
    <t>Общо за страната</t>
  </si>
  <si>
    <t>100+</t>
  </si>
  <si>
    <t xml:space="preserve">Технически лихвен процент - 1,75%       </t>
  </si>
  <si>
    <t>101+</t>
  </si>
  <si>
    <t>СМЪРТНОСТ И СРЕДНА ПРОДЪЛЖИТЕЛНОСТ НА ПРЕДСТОЯЩИЯ ЖИВОТ НА НАСЕЛЕНИЕТО ПО ПОЛ И МЕСТОЖИВЕЕНЕ ПРЕЗ ПЕРИОДА 2021-2023 ГОДИНА</t>
  </si>
  <si>
    <t>В градовете</t>
  </si>
  <si>
    <t>В селата</t>
  </si>
  <si>
    <t xml:space="preserve">Приложение № 1 към Решение №  904 - ПОД / 18.12.2024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</si>
  <si>
    <t xml:space="preserve">Приложение № 2 към Решение № 904 - ПОД /18.12.2024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</si>
</sst>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"/>
    <numFmt numFmtId="165" formatCode="0.00000"/>
  </numFmts>
  <fonts count="18" x14ac:knownFonts="1">
    <font>
      <sz val="10"/>
      <name val="Arial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1"/>
      <name val="Tahoma"/>
      <family val="2"/>
    </font>
    <font>
      <sz val="8"/>
      <name val="Tahoma"/>
      <family val="2"/>
    </font>
    <font>
      <vertAlign val="superscript"/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10"/>
      <name val="Arial"/>
      <family val="2"/>
      <charset val="204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2">
    <xf numFmtId="0" fontId="0" fillId="0" borderId="0"/>
    <xf numFmtId="0" fontId="16" fillId="0" borderId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4" fontId="2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7" fillId="0" borderId="0" xfId="0" applyFont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indent="1"/>
    </xf>
    <xf numFmtId="3" fontId="2" fillId="0" borderId="1" xfId="0" applyNumberFormat="1" applyFont="1" applyFill="1" applyBorder="1" applyAlignment="1">
      <alignment horizontal="right" indent="1"/>
    </xf>
    <xf numFmtId="164" fontId="2" fillId="0" borderId="1" xfId="0" applyNumberFormat="1" applyFont="1" applyBorder="1" applyAlignment="1"/>
    <xf numFmtId="3" fontId="16" fillId="0" borderId="0" xfId="0" applyNumberFormat="1" applyFont="1"/>
    <xf numFmtId="0" fontId="16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16" fillId="0" borderId="0" xfId="0" applyNumberFormat="1" applyFont="1"/>
    <xf numFmtId="0" fontId="12" fillId="0" borderId="0" xfId="1" applyFont="1"/>
    <xf numFmtId="0" fontId="12" fillId="0" borderId="0" xfId="1" applyFont="1" applyBorder="1"/>
    <xf numFmtId="0" fontId="12" fillId="2" borderId="2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12" fillId="2" borderId="9" xfId="1" applyNumberFormat="1" applyFont="1" applyFill="1" applyBorder="1" applyAlignment="1">
      <alignment horizontal="center"/>
    </xf>
    <xf numFmtId="0" fontId="12" fillId="2" borderId="10" xfId="1" applyFont="1" applyFill="1" applyBorder="1" applyAlignment="1">
      <alignment horizontal="center"/>
    </xf>
    <xf numFmtId="0" fontId="12" fillId="2" borderId="11" xfId="1" applyFont="1" applyFill="1" applyBorder="1"/>
    <xf numFmtId="0" fontId="12" fillId="2" borderId="12" xfId="1" applyFont="1" applyFill="1" applyBorder="1"/>
    <xf numFmtId="0" fontId="12" fillId="2" borderId="13" xfId="1" applyNumberFormat="1" applyFont="1" applyFill="1" applyBorder="1" applyAlignment="1">
      <alignment horizontal="center"/>
    </xf>
    <xf numFmtId="0" fontId="12" fillId="2" borderId="13" xfId="1" applyFont="1" applyFill="1" applyBorder="1"/>
    <xf numFmtId="1" fontId="12" fillId="2" borderId="13" xfId="1" applyNumberFormat="1" applyFont="1" applyFill="1" applyBorder="1" applyAlignment="1">
      <alignment horizontal="right" vertical="center"/>
    </xf>
    <xf numFmtId="0" fontId="12" fillId="2" borderId="13" xfId="1" applyFont="1" applyFill="1" applyBorder="1" applyAlignment="1">
      <alignment horizontal="right" vertical="center"/>
    </xf>
    <xf numFmtId="0" fontId="12" fillId="0" borderId="13" xfId="1" applyNumberFormat="1" applyFont="1" applyBorder="1" applyAlignment="1">
      <alignment horizontal="left"/>
    </xf>
    <xf numFmtId="165" fontId="12" fillId="0" borderId="13" xfId="1" applyNumberFormat="1" applyFont="1" applyFill="1" applyBorder="1"/>
    <xf numFmtId="165" fontId="15" fillId="0" borderId="13" xfId="1" applyNumberFormat="1" applyFont="1" applyFill="1" applyBorder="1"/>
    <xf numFmtId="2" fontId="15" fillId="0" borderId="13" xfId="1" applyNumberFormat="1" applyFont="1" applyFill="1" applyBorder="1"/>
    <xf numFmtId="2" fontId="12" fillId="0" borderId="13" xfId="1" applyNumberFormat="1" applyFont="1" applyFill="1" applyBorder="1"/>
    <xf numFmtId="2" fontId="1" fillId="0" borderId="13" xfId="1" applyNumberFormat="1" applyFont="1" applyFill="1" applyBorder="1"/>
    <xf numFmtId="0" fontId="12" fillId="0" borderId="13" xfId="1" applyFont="1" applyBorder="1" applyAlignment="1">
      <alignment horizontal="left"/>
    </xf>
    <xf numFmtId="165" fontId="12" fillId="0" borderId="13" xfId="1" applyNumberFormat="1" applyFont="1" applyBorder="1"/>
    <xf numFmtId="2" fontId="12" fillId="0" borderId="13" xfId="1" applyNumberFormat="1" applyFont="1" applyBorder="1"/>
    <xf numFmtId="165" fontId="12" fillId="0" borderId="2" xfId="1" applyNumberFormat="1" applyFont="1" applyFill="1" applyBorder="1"/>
    <xf numFmtId="165" fontId="12" fillId="0" borderId="14" xfId="1" applyNumberFormat="1" applyFont="1" applyFill="1" applyBorder="1"/>
    <xf numFmtId="165" fontId="12" fillId="0" borderId="1" xfId="1" applyNumberFormat="1" applyFont="1" applyFill="1" applyBorder="1"/>
    <xf numFmtId="2" fontId="12" fillId="0" borderId="16" xfId="1" applyNumberFormat="1" applyFont="1" applyBorder="1"/>
    <xf numFmtId="0" fontId="12" fillId="0" borderId="0" xfId="1" applyFont="1" applyBorder="1" applyAlignment="1">
      <alignment horizontal="left"/>
    </xf>
    <xf numFmtId="165" fontId="12" fillId="0" borderId="0" xfId="1" applyNumberFormat="1" applyFont="1"/>
    <xf numFmtId="0" fontId="16" fillId="0" borderId="0" xfId="1"/>
    <xf numFmtId="4" fontId="10" fillId="0" borderId="0" xfId="1" applyNumberFormat="1" applyFont="1" applyAlignment="1">
      <alignment horizontal="right" vertical="top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11" fillId="0" borderId="0" xfId="1" applyNumberFormat="1" applyFont="1" applyAlignment="1">
      <alignment horizontal="left" vertical="center" wrapText="1"/>
    </xf>
    <xf numFmtId="0" fontId="16" fillId="0" borderId="0" xfId="1" applyAlignment="1">
      <alignment wrapText="1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4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8" xfId="1" applyFont="1" applyFill="1" applyBorder="1" applyAlignment="1">
      <alignment horizontal="center"/>
    </xf>
    <xf numFmtId="165" fontId="17" fillId="0" borderId="14" xfId="1" applyNumberFormat="1" applyFont="1" applyBorder="1" applyAlignment="1">
      <alignment horizontal="center"/>
    </xf>
    <xf numFmtId="165" fontId="17" fillId="0" borderId="15" xfId="1" applyNumberFormat="1" applyFont="1" applyBorder="1" applyAlignment="1">
      <alignment horizontal="center"/>
    </xf>
    <xf numFmtId="165" fontId="17" fillId="0" borderId="16" xfId="1" applyNumberFormat="1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1" fontId="12" fillId="2" borderId="9" xfId="1" applyNumberFormat="1" applyFont="1" applyFill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14" fillId="0" borderId="14" xfId="1" applyNumberFormat="1" applyFont="1" applyBorder="1" applyAlignment="1">
      <alignment horizontal="center"/>
    </xf>
    <xf numFmtId="0" fontId="14" fillId="0" borderId="15" xfId="1" applyNumberFormat="1" applyFont="1" applyBorder="1" applyAlignment="1">
      <alignment horizontal="center"/>
    </xf>
    <xf numFmtId="0" fontId="14" fillId="0" borderId="16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08"/>
  <sheetViews>
    <sheetView showGridLines="0" tabSelected="1" zoomScaleNormal="100" workbookViewId="0">
      <selection activeCell="A2" sqref="A2:H2"/>
    </sheetView>
  </sheetViews>
  <sheetFormatPr defaultRowHeight="15.75" x14ac:dyDescent="0.25"/>
  <cols>
    <col min="1" max="1" width="6.5703125" style="2" customWidth="1"/>
    <col min="2" max="2" width="13.28515625" style="22" customWidth="1"/>
    <col min="3" max="3" width="11.42578125" style="22" customWidth="1"/>
    <col min="4" max="4" width="14.85546875" style="23" customWidth="1"/>
    <col min="5" max="5" width="12.28515625" style="23" customWidth="1"/>
    <col min="6" max="6" width="17.42578125" style="23" customWidth="1"/>
    <col min="7" max="7" width="13.7109375" style="26" customWidth="1"/>
    <col min="8" max="8" width="14.42578125" style="26" customWidth="1"/>
    <col min="9" max="16384" width="9.140625" style="23"/>
  </cols>
  <sheetData>
    <row r="1" spans="1:8" ht="18.75" x14ac:dyDescent="0.25">
      <c r="G1" s="55"/>
      <c r="H1" s="55"/>
    </row>
    <row r="2" spans="1:8" ht="58.5" customHeight="1" x14ac:dyDescent="0.2">
      <c r="A2" s="56" t="s">
        <v>39</v>
      </c>
      <c r="B2" s="56"/>
      <c r="C2" s="56"/>
      <c r="D2" s="56"/>
      <c r="E2" s="56"/>
      <c r="F2" s="56"/>
      <c r="G2" s="56"/>
      <c r="H2" s="56"/>
    </row>
    <row r="3" spans="1:8" ht="18.75" x14ac:dyDescent="0.2">
      <c r="A3" s="57" t="s">
        <v>34</v>
      </c>
      <c r="B3" s="57"/>
      <c r="C3" s="57"/>
      <c r="D3" s="57"/>
      <c r="E3" s="57"/>
      <c r="F3" s="57"/>
      <c r="G3" s="57"/>
      <c r="H3" s="57"/>
    </row>
    <row r="4" spans="1:8" s="13" customFormat="1" ht="18.75" x14ac:dyDescent="0.3">
      <c r="A4" s="1"/>
      <c r="B4" s="12"/>
      <c r="C4" s="12"/>
      <c r="E4" s="1"/>
      <c r="G4" s="14"/>
      <c r="H4" s="14"/>
    </row>
    <row r="5" spans="1:8" s="17" customFormat="1" ht="45" customHeight="1" x14ac:dyDescent="0.2">
      <c r="A5" s="10" t="s">
        <v>1</v>
      </c>
      <c r="B5" s="18" t="s">
        <v>3</v>
      </c>
      <c r="C5" s="18" t="s">
        <v>4</v>
      </c>
      <c r="D5" s="15" t="s">
        <v>5</v>
      </c>
      <c r="E5" s="15" t="s">
        <v>6</v>
      </c>
      <c r="F5" s="15" t="s">
        <v>7</v>
      </c>
      <c r="G5" s="16" t="s">
        <v>8</v>
      </c>
      <c r="H5" s="16" t="s">
        <v>9</v>
      </c>
    </row>
    <row r="6" spans="1:8" s="11" customFormat="1" ht="17.25" customHeight="1" x14ac:dyDescent="0.2">
      <c r="A6" s="4" t="s">
        <v>0</v>
      </c>
      <c r="B6" s="9" t="s">
        <v>11</v>
      </c>
      <c r="C6" s="9" t="s">
        <v>12</v>
      </c>
      <c r="D6" s="5" t="s">
        <v>13</v>
      </c>
      <c r="E6" s="5" t="s">
        <v>14</v>
      </c>
      <c r="F6" s="5" t="s">
        <v>15</v>
      </c>
      <c r="G6" s="6" t="s">
        <v>16</v>
      </c>
      <c r="H6" s="6" t="s">
        <v>17</v>
      </c>
    </row>
    <row r="7" spans="1:8" x14ac:dyDescent="0.25">
      <c r="A7" s="24">
        <v>0</v>
      </c>
      <c r="B7" s="3">
        <v>1000000</v>
      </c>
      <c r="C7" s="20">
        <f>ROUND(B7*E7,0)</f>
        <v>4778</v>
      </c>
      <c r="D7" s="7">
        <f>1-E7</f>
        <v>0.99522207262827245</v>
      </c>
      <c r="E7" s="21">
        <f>'НСИ 2021-2023'!B10</f>
        <v>4.7779273717275085E-3</v>
      </c>
      <c r="F7" s="19">
        <f>'НСИ 2021-2023'!H10</f>
        <v>73.47</v>
      </c>
      <c r="G7" s="8">
        <f>$B7*1.0175^(-$A7)</f>
        <v>1000000</v>
      </c>
      <c r="H7" s="8">
        <f t="shared" ref="H7:H70" si="0">H8+G7</f>
        <v>41359796.892235108</v>
      </c>
    </row>
    <row r="8" spans="1:8" x14ac:dyDescent="0.25">
      <c r="A8" s="25">
        <v>1</v>
      </c>
      <c r="B8" s="3">
        <f>B7-C7</f>
        <v>995222</v>
      </c>
      <c r="C8" s="20">
        <f t="shared" ref="C8:C71" si="1">ROUND(B8*E8,0)</f>
        <v>508</v>
      </c>
      <c r="D8" s="7">
        <f t="shared" ref="D8:D71" si="2">1-E8</f>
        <v>0.99948926722554454</v>
      </c>
      <c r="E8" s="21">
        <f>'НСИ 2021-2023'!B11</f>
        <v>5.1073277445547963E-4</v>
      </c>
      <c r="F8" s="19">
        <f>'НСИ 2021-2023'!H11</f>
        <v>72.819999999999993</v>
      </c>
      <c r="G8" s="8">
        <f t="shared" ref="G8:G71" si="3">$B8*1.0175^(-$A8)</f>
        <v>978105.1597051596</v>
      </c>
      <c r="H8" s="8">
        <f t="shared" si="0"/>
        <v>40359796.892235108</v>
      </c>
    </row>
    <row r="9" spans="1:8" x14ac:dyDescent="0.25">
      <c r="A9" s="25">
        <v>2</v>
      </c>
      <c r="B9" s="3">
        <f t="shared" ref="B9:B72" si="4">B8-C8</f>
        <v>994714</v>
      </c>
      <c r="C9" s="20">
        <f t="shared" si="1"/>
        <v>262</v>
      </c>
      <c r="D9" s="7">
        <f t="shared" si="2"/>
        <v>0.99973682018943066</v>
      </c>
      <c r="E9" s="21">
        <f>'НСИ 2021-2023'!B12</f>
        <v>2.6317981056930465E-4</v>
      </c>
      <c r="F9" s="19">
        <f>'НСИ 2021-2023'!H12</f>
        <v>71.86</v>
      </c>
      <c r="G9" s="8">
        <f t="shared" si="3"/>
        <v>960792.03617287148</v>
      </c>
      <c r="H9" s="8">
        <f t="shared" si="0"/>
        <v>39381691.732529946</v>
      </c>
    </row>
    <row r="10" spans="1:8" x14ac:dyDescent="0.25">
      <c r="A10" s="25">
        <v>3</v>
      </c>
      <c r="B10" s="3">
        <f t="shared" si="4"/>
        <v>994452</v>
      </c>
      <c r="C10" s="20">
        <f t="shared" si="1"/>
        <v>192</v>
      </c>
      <c r="D10" s="7">
        <f t="shared" si="2"/>
        <v>0.99980656826843783</v>
      </c>
      <c r="E10" s="21">
        <f>'НСИ 2021-2023'!B13</f>
        <v>1.9343173156212776E-4</v>
      </c>
      <c r="F10" s="19">
        <f>'НСИ 2021-2023'!H13</f>
        <v>70.88</v>
      </c>
      <c r="G10" s="8">
        <f t="shared" si="3"/>
        <v>944018.64467485144</v>
      </c>
      <c r="H10" s="8">
        <f t="shared" si="0"/>
        <v>38420899.696357071</v>
      </c>
    </row>
    <row r="11" spans="1:8" x14ac:dyDescent="0.25">
      <c r="A11" s="25">
        <v>4</v>
      </c>
      <c r="B11" s="3">
        <f t="shared" si="4"/>
        <v>994260</v>
      </c>
      <c r="C11" s="20">
        <f t="shared" si="1"/>
        <v>244</v>
      </c>
      <c r="D11" s="7">
        <f t="shared" si="2"/>
        <v>0.99975411796510028</v>
      </c>
      <c r="E11" s="21">
        <f>'НСИ 2021-2023'!B14</f>
        <v>2.4588203489971539E-4</v>
      </c>
      <c r="F11" s="19">
        <f>'НСИ 2021-2023'!H14</f>
        <v>69.89</v>
      </c>
      <c r="G11" s="8">
        <f t="shared" si="3"/>
        <v>927603.32373582851</v>
      </c>
      <c r="H11" s="8">
        <f t="shared" si="0"/>
        <v>37476881.051682219</v>
      </c>
    </row>
    <row r="12" spans="1:8" x14ac:dyDescent="0.25">
      <c r="A12" s="25">
        <v>5</v>
      </c>
      <c r="B12" s="3">
        <f t="shared" si="4"/>
        <v>994016</v>
      </c>
      <c r="C12" s="20">
        <f t="shared" si="1"/>
        <v>207</v>
      </c>
      <c r="D12" s="7">
        <f t="shared" si="2"/>
        <v>0.99979178985766759</v>
      </c>
      <c r="E12" s="21">
        <f>'НСИ 2021-2023'!B15</f>
        <v>2.0821014233245329E-4</v>
      </c>
      <c r="F12" s="19">
        <f>'НСИ 2021-2023'!H15</f>
        <v>68.91</v>
      </c>
      <c r="G12" s="8">
        <f t="shared" si="3"/>
        <v>911425.7315582037</v>
      </c>
      <c r="H12" s="8">
        <f t="shared" si="0"/>
        <v>36549277.727946393</v>
      </c>
    </row>
    <row r="13" spans="1:8" x14ac:dyDescent="0.25">
      <c r="A13" s="25">
        <v>6</v>
      </c>
      <c r="B13" s="3">
        <f t="shared" si="4"/>
        <v>993809</v>
      </c>
      <c r="C13" s="20">
        <f t="shared" si="1"/>
        <v>171</v>
      </c>
      <c r="D13" s="7">
        <f t="shared" si="2"/>
        <v>0.99982786320862982</v>
      </c>
      <c r="E13" s="21">
        <f>'НСИ 2021-2023'!B16</f>
        <v>1.7213679137020887E-4</v>
      </c>
      <c r="F13" s="19">
        <f>'НСИ 2021-2023'!H16</f>
        <v>67.930000000000007</v>
      </c>
      <c r="G13" s="8">
        <f t="shared" si="3"/>
        <v>895563.5682193765</v>
      </c>
      <c r="H13" s="8">
        <f t="shared" si="0"/>
        <v>35637851.996388189</v>
      </c>
    </row>
    <row r="14" spans="1:8" x14ac:dyDescent="0.25">
      <c r="A14" s="25">
        <v>7</v>
      </c>
      <c r="B14" s="3">
        <f t="shared" si="4"/>
        <v>993638</v>
      </c>
      <c r="C14" s="20">
        <f t="shared" si="1"/>
        <v>130</v>
      </c>
      <c r="D14" s="7">
        <f t="shared" si="2"/>
        <v>0.99986966438579339</v>
      </c>
      <c r="E14" s="21">
        <f>'НСИ 2021-2023'!B17</f>
        <v>1.3033561420658195E-4</v>
      </c>
      <c r="F14" s="19">
        <f>'НСИ 2021-2023'!H17</f>
        <v>66.94</v>
      </c>
      <c r="G14" s="8">
        <f t="shared" si="3"/>
        <v>880009.30992112693</v>
      </c>
      <c r="H14" s="8">
        <f t="shared" si="0"/>
        <v>34742288.428168811</v>
      </c>
    </row>
    <row r="15" spans="1:8" x14ac:dyDescent="0.25">
      <c r="A15" s="25">
        <v>8</v>
      </c>
      <c r="B15" s="3">
        <f t="shared" si="4"/>
        <v>993508</v>
      </c>
      <c r="C15" s="20">
        <f t="shared" si="1"/>
        <v>97</v>
      </c>
      <c r="D15" s="7">
        <f t="shared" si="2"/>
        <v>0.99990215583314312</v>
      </c>
      <c r="E15" s="21">
        <f>'НСИ 2021-2023'!B18</f>
        <v>9.7844166856919212E-5</v>
      </c>
      <c r="F15" s="19">
        <f>'НСИ 2021-2023'!H18</f>
        <v>65.95</v>
      </c>
      <c r="G15" s="8">
        <f t="shared" si="3"/>
        <v>864760.86115999601</v>
      </c>
      <c r="H15" s="8">
        <f t="shared" si="0"/>
        <v>33862279.11824768</v>
      </c>
    </row>
    <row r="16" spans="1:8" x14ac:dyDescent="0.25">
      <c r="A16" s="25">
        <v>9</v>
      </c>
      <c r="B16" s="3">
        <f t="shared" si="4"/>
        <v>993411</v>
      </c>
      <c r="C16" s="20">
        <f t="shared" si="1"/>
        <v>139</v>
      </c>
      <c r="D16" s="7">
        <f t="shared" si="2"/>
        <v>0.9998601651696114</v>
      </c>
      <c r="E16" s="21">
        <f>'НСИ 2021-2023'!B19</f>
        <v>1.3983483038857632E-4</v>
      </c>
      <c r="F16" s="19">
        <f>'НСИ 2021-2023'!H19</f>
        <v>64.95</v>
      </c>
      <c r="G16" s="8">
        <f t="shared" si="3"/>
        <v>849804.84642496903</v>
      </c>
      <c r="H16" s="8">
        <f t="shared" si="0"/>
        <v>32997518.257087685</v>
      </c>
    </row>
    <row r="17" spans="1:8" x14ac:dyDescent="0.25">
      <c r="A17" s="25">
        <v>10</v>
      </c>
      <c r="B17" s="3">
        <f t="shared" si="4"/>
        <v>993272</v>
      </c>
      <c r="C17" s="20">
        <f t="shared" si="1"/>
        <v>171</v>
      </c>
      <c r="D17" s="7">
        <f t="shared" si="2"/>
        <v>0.99982760743750765</v>
      </c>
      <c r="E17" s="21">
        <f>'НСИ 2021-2023'!B20</f>
        <v>1.723925624923039E-4</v>
      </c>
      <c r="F17" s="19">
        <f>'НСИ 2021-2023'!H20</f>
        <v>63.96</v>
      </c>
      <c r="G17" s="8">
        <f t="shared" si="3"/>
        <v>835072.17698023759</v>
      </c>
      <c r="H17" s="8">
        <f t="shared" si="0"/>
        <v>32147713.410662714</v>
      </c>
    </row>
    <row r="18" spans="1:8" x14ac:dyDescent="0.25">
      <c r="A18" s="25">
        <v>11</v>
      </c>
      <c r="B18" s="3">
        <f t="shared" si="4"/>
        <v>993101</v>
      </c>
      <c r="C18" s="20">
        <f t="shared" si="1"/>
        <v>215</v>
      </c>
      <c r="D18" s="7">
        <f t="shared" si="2"/>
        <v>0.99978330310277852</v>
      </c>
      <c r="E18" s="21">
        <f>'НСИ 2021-2023'!B21</f>
        <v>2.1669689722146423E-4</v>
      </c>
      <c r="F18" s="19">
        <f>'НСИ 2021-2023'!H21</f>
        <v>62.97</v>
      </c>
      <c r="G18" s="8">
        <f t="shared" si="3"/>
        <v>820568.46426516911</v>
      </c>
      <c r="H18" s="8">
        <f t="shared" si="0"/>
        <v>31312641.233682476</v>
      </c>
    </row>
    <row r="19" spans="1:8" x14ac:dyDescent="0.25">
      <c r="A19" s="25">
        <v>12</v>
      </c>
      <c r="B19" s="3">
        <f t="shared" si="4"/>
        <v>992886</v>
      </c>
      <c r="C19" s="20">
        <f t="shared" si="1"/>
        <v>198</v>
      </c>
      <c r="D19" s="7">
        <f t="shared" si="2"/>
        <v>0.99980075559608561</v>
      </c>
      <c r="E19" s="21">
        <f>'НСИ 2021-2023'!B22</f>
        <v>1.9924440391438621E-4</v>
      </c>
      <c r="F19" s="19">
        <f>'НСИ 2021-2023'!H22</f>
        <v>61.99</v>
      </c>
      <c r="G19" s="8">
        <f t="shared" si="3"/>
        <v>806280.90069100389</v>
      </c>
      <c r="H19" s="8">
        <f t="shared" si="0"/>
        <v>30492072.769417308</v>
      </c>
    </row>
    <row r="20" spans="1:8" x14ac:dyDescent="0.25">
      <c r="A20" s="24">
        <v>13</v>
      </c>
      <c r="B20" s="3">
        <f t="shared" si="4"/>
        <v>992688</v>
      </c>
      <c r="C20" s="20">
        <f t="shared" si="1"/>
        <v>228</v>
      </c>
      <c r="D20" s="7">
        <f t="shared" si="2"/>
        <v>0.99977024868726772</v>
      </c>
      <c r="E20" s="21">
        <f>'НСИ 2021-2023'!B23</f>
        <v>2.2975131273229895E-4</v>
      </c>
      <c r="F20" s="19">
        <f>'НСИ 2021-2023'!H23</f>
        <v>61</v>
      </c>
      <c r="G20" s="8">
        <f t="shared" si="3"/>
        <v>792255.63953874621</v>
      </c>
      <c r="H20" s="8">
        <f t="shared" si="0"/>
        <v>29685791.868726306</v>
      </c>
    </row>
    <row r="21" spans="1:8" x14ac:dyDescent="0.25">
      <c r="A21" s="25">
        <v>14</v>
      </c>
      <c r="B21" s="3">
        <f t="shared" si="4"/>
        <v>992460</v>
      </c>
      <c r="C21" s="20">
        <f t="shared" si="1"/>
        <v>231</v>
      </c>
      <c r="D21" s="7">
        <f t="shared" si="2"/>
        <v>0.99976695671784843</v>
      </c>
      <c r="E21" s="21">
        <f>'НСИ 2021-2023'!B24</f>
        <v>2.3304328215151572E-4</v>
      </c>
      <c r="F21" s="19">
        <f>'НСИ 2021-2023'!H24</f>
        <v>60.01</v>
      </c>
      <c r="G21" s="8">
        <f t="shared" si="3"/>
        <v>778450.78597171698</v>
      </c>
      <c r="H21" s="8">
        <f t="shared" si="0"/>
        <v>28893536.229187559</v>
      </c>
    </row>
    <row r="22" spans="1:8" x14ac:dyDescent="0.25">
      <c r="A22" s="25">
        <v>15</v>
      </c>
      <c r="B22" s="3">
        <f t="shared" si="4"/>
        <v>992229</v>
      </c>
      <c r="C22" s="20">
        <f t="shared" si="1"/>
        <v>301</v>
      </c>
      <c r="D22" s="7">
        <f t="shared" si="2"/>
        <v>0.99969648388251586</v>
      </c>
      <c r="E22" s="21">
        <f>'НСИ 2021-2023'!B25</f>
        <v>3.0351611748408484E-4</v>
      </c>
      <c r="F22" s="19">
        <f>'НСИ 2021-2023'!H25</f>
        <v>59.03</v>
      </c>
      <c r="G22" s="8">
        <f t="shared" si="3"/>
        <v>764884.12548446329</v>
      </c>
      <c r="H22" s="8">
        <f t="shared" si="0"/>
        <v>28115085.443215843</v>
      </c>
    </row>
    <row r="23" spans="1:8" x14ac:dyDescent="0.25">
      <c r="A23" s="25">
        <v>16</v>
      </c>
      <c r="B23" s="3">
        <f t="shared" si="4"/>
        <v>991928</v>
      </c>
      <c r="C23" s="20">
        <f t="shared" si="1"/>
        <v>343</v>
      </c>
      <c r="D23" s="7">
        <f t="shared" si="2"/>
        <v>0.99965379536890919</v>
      </c>
      <c r="E23" s="21">
        <f>'НСИ 2021-2023'!B26</f>
        <v>3.4620463109078615E-4</v>
      </c>
      <c r="F23" s="19">
        <f>'НСИ 2021-2023'!H26</f>
        <v>58.04</v>
      </c>
      <c r="G23" s="8">
        <f t="shared" si="3"/>
        <v>751500.82774672192</v>
      </c>
      <c r="H23" s="8">
        <f t="shared" si="0"/>
        <v>27350201.31773138</v>
      </c>
    </row>
    <row r="24" spans="1:8" x14ac:dyDescent="0.25">
      <c r="A24" s="25">
        <v>17</v>
      </c>
      <c r="B24" s="3">
        <f t="shared" si="4"/>
        <v>991585</v>
      </c>
      <c r="C24" s="20">
        <f t="shared" si="1"/>
        <v>478</v>
      </c>
      <c r="D24" s="7">
        <f t="shared" si="2"/>
        <v>0.9995178339104086</v>
      </c>
      <c r="E24" s="21">
        <f>'НСИ 2021-2023'!B27</f>
        <v>4.821660895914474E-4</v>
      </c>
      <c r="F24" s="19">
        <f>'НСИ 2021-2023'!H27</f>
        <v>57.06</v>
      </c>
      <c r="G24" s="8">
        <f t="shared" si="3"/>
        <v>738320.35906984506</v>
      </c>
      <c r="H24" s="8">
        <f t="shared" si="0"/>
        <v>26598700.489984658</v>
      </c>
    </row>
    <row r="25" spans="1:8" x14ac:dyDescent="0.25">
      <c r="A25" s="25">
        <v>18</v>
      </c>
      <c r="B25" s="3">
        <f t="shared" si="4"/>
        <v>991107</v>
      </c>
      <c r="C25" s="20">
        <f t="shared" si="1"/>
        <v>465</v>
      </c>
      <c r="D25" s="7">
        <f t="shared" si="2"/>
        <v>0.99953068669070122</v>
      </c>
      <c r="E25" s="21">
        <f>'НСИ 2021-2023'!B28</f>
        <v>4.6931330929880327E-4</v>
      </c>
      <c r="F25" s="19">
        <f>'НСИ 2021-2023'!H28</f>
        <v>56.09</v>
      </c>
      <c r="G25" s="8">
        <f t="shared" si="3"/>
        <v>725272.18372247356</v>
      </c>
      <c r="H25" s="8">
        <f t="shared" si="0"/>
        <v>25860380.130914811</v>
      </c>
    </row>
    <row r="26" spans="1:8" x14ac:dyDescent="0.25">
      <c r="A26" s="25">
        <v>19</v>
      </c>
      <c r="B26" s="3">
        <f t="shared" si="4"/>
        <v>990642</v>
      </c>
      <c r="C26" s="20">
        <f t="shared" si="1"/>
        <v>641</v>
      </c>
      <c r="D26" s="7">
        <f t="shared" si="2"/>
        <v>0.99935265610520674</v>
      </c>
      <c r="E26" s="21">
        <f>'НСИ 2021-2023'!B29</f>
        <v>6.4734389479331549E-4</v>
      </c>
      <c r="F26" s="19">
        <f>'НСИ 2021-2023'!H29</f>
        <v>55.12</v>
      </c>
      <c r="G26" s="8">
        <f t="shared" si="3"/>
        <v>712463.78974728275</v>
      </c>
      <c r="H26" s="8">
        <f t="shared" si="0"/>
        <v>25135107.947192337</v>
      </c>
    </row>
    <row r="27" spans="1:8" x14ac:dyDescent="0.25">
      <c r="A27" s="25">
        <v>20</v>
      </c>
      <c r="B27" s="3">
        <f t="shared" si="4"/>
        <v>990001</v>
      </c>
      <c r="C27" s="20">
        <f t="shared" si="1"/>
        <v>574</v>
      </c>
      <c r="D27" s="7">
        <f t="shared" si="2"/>
        <v>0.99942020449295499</v>
      </c>
      <c r="E27" s="21">
        <f>'НСИ 2021-2023'!B30</f>
        <v>5.7979550704497559E-4</v>
      </c>
      <c r="F27" s="19">
        <f>'НСИ 2021-2023'!H30</f>
        <v>54.15</v>
      </c>
      <c r="G27" s="8">
        <f t="shared" si="3"/>
        <v>699757.0382197781</v>
      </c>
      <c r="H27" s="8">
        <f t="shared" si="0"/>
        <v>24422644.157445055</v>
      </c>
    </row>
    <row r="28" spans="1:8" x14ac:dyDescent="0.25">
      <c r="A28" s="25">
        <v>21</v>
      </c>
      <c r="B28" s="3">
        <f t="shared" si="4"/>
        <v>989427</v>
      </c>
      <c r="C28" s="20">
        <f t="shared" si="1"/>
        <v>629</v>
      </c>
      <c r="D28" s="7">
        <f t="shared" si="2"/>
        <v>0.99936438043212916</v>
      </c>
      <c r="E28" s="21">
        <f>'НСИ 2021-2023'!B31</f>
        <v>6.3561956787081258E-4</v>
      </c>
      <c r="F28" s="19">
        <f>'НСИ 2021-2023'!H31</f>
        <v>53.18</v>
      </c>
      <c r="G28" s="8">
        <f t="shared" si="3"/>
        <v>687323.16551595519</v>
      </c>
      <c r="H28" s="8">
        <f t="shared" si="0"/>
        <v>23722887.119225275</v>
      </c>
    </row>
    <row r="29" spans="1:8" x14ac:dyDescent="0.25">
      <c r="A29" s="25">
        <v>22</v>
      </c>
      <c r="B29" s="3">
        <f t="shared" si="4"/>
        <v>988798</v>
      </c>
      <c r="C29" s="20">
        <f t="shared" si="1"/>
        <v>734</v>
      </c>
      <c r="D29" s="7">
        <f t="shared" si="2"/>
        <v>0.99925804418659747</v>
      </c>
      <c r="E29" s="21">
        <f>'НСИ 2021-2023'!B32</f>
        <v>7.4195581340258257E-4</v>
      </c>
      <c r="F29" s="19">
        <f>'НСИ 2021-2023'!H32</f>
        <v>52.22</v>
      </c>
      <c r="G29" s="8">
        <f t="shared" si="3"/>
        <v>675072.4515122422</v>
      </c>
      <c r="H29" s="8">
        <f t="shared" si="0"/>
        <v>23035563.953709319</v>
      </c>
    </row>
    <row r="30" spans="1:8" x14ac:dyDescent="0.25">
      <c r="A30" s="25">
        <v>23</v>
      </c>
      <c r="B30" s="3">
        <f t="shared" si="4"/>
        <v>988064</v>
      </c>
      <c r="C30" s="20">
        <f t="shared" si="1"/>
        <v>676</v>
      </c>
      <c r="D30" s="7">
        <f t="shared" si="2"/>
        <v>0.9993160393277386</v>
      </c>
      <c r="E30" s="21">
        <f>'НСИ 2021-2023'!B33</f>
        <v>6.8396067226134496E-4</v>
      </c>
      <c r="F30" s="19">
        <f>'НСИ 2021-2023'!H33</f>
        <v>51.26</v>
      </c>
      <c r="G30" s="8">
        <f t="shared" si="3"/>
        <v>662969.37083409051</v>
      </c>
      <c r="H30" s="8">
        <f t="shared" si="0"/>
        <v>22360491.502197076</v>
      </c>
    </row>
    <row r="31" spans="1:8" x14ac:dyDescent="0.25">
      <c r="A31" s="25">
        <v>24</v>
      </c>
      <c r="B31" s="3">
        <f t="shared" si="4"/>
        <v>987388</v>
      </c>
      <c r="C31" s="20">
        <f t="shared" si="1"/>
        <v>698</v>
      </c>
      <c r="D31" s="7">
        <f t="shared" si="2"/>
        <v>0.99929277290364504</v>
      </c>
      <c r="E31" s="21">
        <f>'НСИ 2021-2023'!B34</f>
        <v>7.0722709635491336E-4</v>
      </c>
      <c r="F31" s="19">
        <f>'НСИ 2021-2023'!H34</f>
        <v>50.29</v>
      </c>
      <c r="G31" s="8">
        <f t="shared" si="3"/>
        <v>651121.16913387855</v>
      </c>
      <c r="H31" s="8">
        <f t="shared" si="0"/>
        <v>21697522.131362986</v>
      </c>
    </row>
    <row r="32" spans="1:8" x14ac:dyDescent="0.25">
      <c r="A32" s="25">
        <v>25</v>
      </c>
      <c r="B32" s="3">
        <f t="shared" si="4"/>
        <v>986690</v>
      </c>
      <c r="C32" s="20">
        <f t="shared" si="1"/>
        <v>792</v>
      </c>
      <c r="D32" s="7">
        <f t="shared" si="2"/>
        <v>0.99919735715159674</v>
      </c>
      <c r="E32" s="21">
        <f>'НСИ 2021-2023'!B35</f>
        <v>8.0264284840327906E-4</v>
      </c>
      <c r="F32" s="19">
        <f>'НСИ 2021-2023'!H35</f>
        <v>49.33</v>
      </c>
      <c r="G32" s="8">
        <f t="shared" si="3"/>
        <v>639470.15371895558</v>
      </c>
      <c r="H32" s="8">
        <f t="shared" si="0"/>
        <v>21046400.962229107</v>
      </c>
    </row>
    <row r="33" spans="1:8" x14ac:dyDescent="0.25">
      <c r="A33" s="25">
        <v>26</v>
      </c>
      <c r="B33" s="3">
        <f t="shared" si="4"/>
        <v>985898</v>
      </c>
      <c r="C33" s="20">
        <f t="shared" si="1"/>
        <v>809</v>
      </c>
      <c r="D33" s="7">
        <f t="shared" si="2"/>
        <v>0.99917958196400536</v>
      </c>
      <c r="E33" s="21">
        <f>'НСИ 2021-2023'!B36</f>
        <v>8.204180359946626E-4</v>
      </c>
      <c r="F33" s="19">
        <f>'НСИ 2021-2023'!H36</f>
        <v>48.36</v>
      </c>
      <c r="G33" s="8">
        <f t="shared" si="3"/>
        <v>627967.43138765264</v>
      </c>
      <c r="H33" s="8">
        <f t="shared" si="0"/>
        <v>20406930.808510151</v>
      </c>
    </row>
    <row r="34" spans="1:8" x14ac:dyDescent="0.25">
      <c r="A34" s="25">
        <v>27</v>
      </c>
      <c r="B34" s="3">
        <f t="shared" si="4"/>
        <v>985089</v>
      </c>
      <c r="C34" s="20">
        <f t="shared" si="1"/>
        <v>870</v>
      </c>
      <c r="D34" s="7">
        <f t="shared" si="2"/>
        <v>0.99911687445649477</v>
      </c>
      <c r="E34" s="21">
        <f>'НСИ 2021-2023'!B37</f>
        <v>8.8312554350519735E-4</v>
      </c>
      <c r="F34" s="19">
        <f>'НСИ 2021-2023'!H37</f>
        <v>47.4</v>
      </c>
      <c r="G34" s="8">
        <f t="shared" si="3"/>
        <v>616660.57895192935</v>
      </c>
      <c r="H34" s="8">
        <f t="shared" si="0"/>
        <v>19778963.377122499</v>
      </c>
    </row>
    <row r="35" spans="1:8" x14ac:dyDescent="0.25">
      <c r="A35" s="25">
        <v>28</v>
      </c>
      <c r="B35" s="3">
        <f t="shared" si="4"/>
        <v>984219</v>
      </c>
      <c r="C35" s="20">
        <f t="shared" si="1"/>
        <v>1101</v>
      </c>
      <c r="D35" s="7">
        <f t="shared" si="2"/>
        <v>0.99888153602386054</v>
      </c>
      <c r="E35" s="21">
        <f>'НСИ 2021-2023'!B38</f>
        <v>1.1184639761394352E-3</v>
      </c>
      <c r="F35" s="19">
        <f>'НСИ 2021-2023'!H38</f>
        <v>46.45</v>
      </c>
      <c r="G35" s="8">
        <f t="shared" si="3"/>
        <v>605519.37443444144</v>
      </c>
      <c r="H35" s="8">
        <f t="shared" si="0"/>
        <v>19162302.79817057</v>
      </c>
    </row>
    <row r="36" spans="1:8" x14ac:dyDescent="0.25">
      <c r="A36" s="25">
        <v>29</v>
      </c>
      <c r="B36" s="3">
        <f t="shared" si="4"/>
        <v>983118</v>
      </c>
      <c r="C36" s="20">
        <f t="shared" si="1"/>
        <v>997</v>
      </c>
      <c r="D36" s="7">
        <f t="shared" si="2"/>
        <v>0.99898614664438301</v>
      </c>
      <c r="E36" s="21">
        <f>'НСИ 2021-2023'!B39</f>
        <v>1.0138533556169852E-3</v>
      </c>
      <c r="F36" s="19">
        <f>'НСИ 2021-2023'!H39</f>
        <v>45.5</v>
      </c>
      <c r="G36" s="8">
        <f t="shared" si="3"/>
        <v>594439.3199850868</v>
      </c>
      <c r="H36" s="8">
        <f t="shared" si="0"/>
        <v>18556783.423736129</v>
      </c>
    </row>
    <row r="37" spans="1:8" x14ac:dyDescent="0.25">
      <c r="A37" s="25">
        <v>30</v>
      </c>
      <c r="B37" s="3">
        <f t="shared" si="4"/>
        <v>982121</v>
      </c>
      <c r="C37" s="20">
        <f t="shared" si="1"/>
        <v>955</v>
      </c>
      <c r="D37" s="7">
        <f t="shared" si="2"/>
        <v>0.99902799377916018</v>
      </c>
      <c r="E37" s="21">
        <f>'НСИ 2021-2023'!B40</f>
        <v>9.7200622083981343E-4</v>
      </c>
      <c r="F37" s="19">
        <f>'НСИ 2021-2023'!H40</f>
        <v>44.54</v>
      </c>
      <c r="G37" s="8">
        <f t="shared" si="3"/>
        <v>583623.08300330432</v>
      </c>
      <c r="H37" s="8">
        <f t="shared" si="0"/>
        <v>17962344.103751041</v>
      </c>
    </row>
    <row r="38" spans="1:8" x14ac:dyDescent="0.25">
      <c r="A38" s="25">
        <v>31</v>
      </c>
      <c r="B38" s="3">
        <f t="shared" si="4"/>
        <v>981166</v>
      </c>
      <c r="C38" s="20">
        <f t="shared" si="1"/>
        <v>943</v>
      </c>
      <c r="D38" s="7">
        <f t="shared" si="2"/>
        <v>0.99903896709855111</v>
      </c>
      <c r="E38" s="21">
        <f>'НСИ 2021-2023'!B41</f>
        <v>9.6103290144886153E-4</v>
      </c>
      <c r="F38" s="19">
        <f>'НСИ 2021-2023'!H41</f>
        <v>43.59</v>
      </c>
      <c r="G38" s="8">
        <f t="shared" si="3"/>
        <v>573027.59362206445</v>
      </c>
      <c r="H38" s="8">
        <f t="shared" si="0"/>
        <v>17378721.020747736</v>
      </c>
    </row>
    <row r="39" spans="1:8" x14ac:dyDescent="0.25">
      <c r="A39" s="25">
        <v>32</v>
      </c>
      <c r="B39" s="3">
        <f t="shared" si="4"/>
        <v>980223</v>
      </c>
      <c r="C39" s="20">
        <f t="shared" si="1"/>
        <v>1308</v>
      </c>
      <c r="D39" s="7">
        <f t="shared" si="2"/>
        <v>0.99866540729254982</v>
      </c>
      <c r="E39" s="21">
        <f>'НСИ 2021-2023'!B42</f>
        <v>1.3345927074501864E-3</v>
      </c>
      <c r="F39" s="19">
        <f>'НСИ 2021-2023'!H42</f>
        <v>42.63</v>
      </c>
      <c r="G39" s="8">
        <f t="shared" si="3"/>
        <v>562630.8167165363</v>
      </c>
      <c r="H39" s="8">
        <f t="shared" si="0"/>
        <v>16805693.42712567</v>
      </c>
    </row>
    <row r="40" spans="1:8" x14ac:dyDescent="0.25">
      <c r="A40" s="25">
        <v>33</v>
      </c>
      <c r="B40" s="3">
        <f t="shared" si="4"/>
        <v>978915</v>
      </c>
      <c r="C40" s="20">
        <f t="shared" si="1"/>
        <v>1335</v>
      </c>
      <c r="D40" s="7">
        <f t="shared" si="2"/>
        <v>0.99863596882913519</v>
      </c>
      <c r="E40" s="21">
        <f>'НСИ 2021-2023'!B43</f>
        <v>1.3640311708647836E-3</v>
      </c>
      <c r="F40" s="19">
        <f>'НСИ 2021-2023'!H43</f>
        <v>41.68</v>
      </c>
      <c r="G40" s="8">
        <f t="shared" si="3"/>
        <v>552216.2630451211</v>
      </c>
      <c r="H40" s="8">
        <f t="shared" si="0"/>
        <v>16243062.610409133</v>
      </c>
    </row>
    <row r="41" spans="1:8" x14ac:dyDescent="0.25">
      <c r="A41" s="25">
        <v>34</v>
      </c>
      <c r="B41" s="3">
        <f t="shared" si="4"/>
        <v>977580</v>
      </c>
      <c r="C41" s="20">
        <f t="shared" si="1"/>
        <v>1322</v>
      </c>
      <c r="D41" s="7">
        <f t="shared" si="2"/>
        <v>0.9986477228190791</v>
      </c>
      <c r="E41" s="21">
        <f>'НСИ 2021-2023'!B44</f>
        <v>1.3522771809209248E-3</v>
      </c>
      <c r="F41" s="19">
        <f>'НСИ 2021-2023'!H44</f>
        <v>40.74</v>
      </c>
      <c r="G41" s="8">
        <f t="shared" si="3"/>
        <v>541978.55084295059</v>
      </c>
      <c r="H41" s="8">
        <f t="shared" si="0"/>
        <v>15690846.347364012</v>
      </c>
    </row>
    <row r="42" spans="1:8" x14ac:dyDescent="0.25">
      <c r="A42" s="25">
        <v>35</v>
      </c>
      <c r="B42" s="3">
        <f t="shared" si="4"/>
        <v>976258</v>
      </c>
      <c r="C42" s="20">
        <f t="shared" si="1"/>
        <v>1263</v>
      </c>
      <c r="D42" s="7">
        <f t="shared" si="2"/>
        <v>0.99870584585383149</v>
      </c>
      <c r="E42" s="21">
        <f>'НСИ 2021-2023'!B45</f>
        <v>1.294154146168506E-3</v>
      </c>
      <c r="F42" s="19">
        <f>'НСИ 2021-2023'!H45</f>
        <v>39.79</v>
      </c>
      <c r="G42" s="8">
        <f t="shared" si="3"/>
        <v>531936.73017739516</v>
      </c>
      <c r="H42" s="8">
        <f t="shared" si="0"/>
        <v>15148867.796521062</v>
      </c>
    </row>
    <row r="43" spans="1:8" x14ac:dyDescent="0.25">
      <c r="A43" s="25">
        <v>36</v>
      </c>
      <c r="B43" s="3">
        <f t="shared" si="4"/>
        <v>974995</v>
      </c>
      <c r="C43" s="20">
        <f t="shared" si="1"/>
        <v>1655</v>
      </c>
      <c r="D43" s="7">
        <f t="shared" si="2"/>
        <v>0.99830243987807898</v>
      </c>
      <c r="E43" s="21">
        <f>'НСИ 2021-2023'!B46</f>
        <v>1.6975601219209847E-3</v>
      </c>
      <c r="F43" s="19">
        <f>'НСИ 2021-2023'!H46</f>
        <v>38.840000000000003</v>
      </c>
      <c r="G43" s="8">
        <f t="shared" si="3"/>
        <v>522111.60240061732</v>
      </c>
      <c r="H43" s="8">
        <f t="shared" si="0"/>
        <v>14616931.066343667</v>
      </c>
    </row>
    <row r="44" spans="1:8" x14ac:dyDescent="0.25">
      <c r="A44" s="25">
        <v>37</v>
      </c>
      <c r="B44" s="3">
        <f t="shared" si="4"/>
        <v>973340</v>
      </c>
      <c r="C44" s="20">
        <f t="shared" si="1"/>
        <v>1864</v>
      </c>
      <c r="D44" s="7">
        <f t="shared" si="2"/>
        <v>0.99808528600315061</v>
      </c>
      <c r="E44" s="21">
        <f>'НСИ 2021-2023'!B47</f>
        <v>1.9147139968494252E-3</v>
      </c>
      <c r="F44" s="19">
        <f>'НСИ 2021-2023'!H47</f>
        <v>37.909999999999997</v>
      </c>
      <c r="G44" s="8">
        <f t="shared" si="3"/>
        <v>512260.78317379323</v>
      </c>
      <c r="H44" s="8">
        <f t="shared" si="0"/>
        <v>14094819.463943049</v>
      </c>
    </row>
    <row r="45" spans="1:8" x14ac:dyDescent="0.25">
      <c r="A45" s="25">
        <v>38</v>
      </c>
      <c r="B45" s="3">
        <f t="shared" si="4"/>
        <v>971476</v>
      </c>
      <c r="C45" s="20">
        <f t="shared" si="1"/>
        <v>2173</v>
      </c>
      <c r="D45" s="7">
        <f t="shared" si="2"/>
        <v>0.9977635920861132</v>
      </c>
      <c r="E45" s="21">
        <f>'НСИ 2021-2023'!B48</f>
        <v>2.2364079138867676E-3</v>
      </c>
      <c r="F45" s="19">
        <f>'НСИ 2021-2023'!H48</f>
        <v>36.979999999999997</v>
      </c>
      <c r="G45" s="8">
        <f t="shared" si="3"/>
        <v>502486.26575615886</v>
      </c>
      <c r="H45" s="8">
        <f t="shared" si="0"/>
        <v>13582558.680769255</v>
      </c>
    </row>
    <row r="46" spans="1:8" x14ac:dyDescent="0.25">
      <c r="A46" s="25">
        <v>39</v>
      </c>
      <c r="B46" s="3">
        <f t="shared" si="4"/>
        <v>969303</v>
      </c>
      <c r="C46" s="20">
        <f t="shared" si="1"/>
        <v>2280</v>
      </c>
      <c r="D46" s="7">
        <f t="shared" si="2"/>
        <v>0.99764789369166229</v>
      </c>
      <c r="E46" s="21">
        <f>'НСИ 2021-2023'!B49</f>
        <v>2.3521063083376732E-3</v>
      </c>
      <c r="F46" s="19">
        <f>'НСИ 2021-2023'!H49</f>
        <v>36.06</v>
      </c>
      <c r="G46" s="8">
        <f t="shared" si="3"/>
        <v>492739.36431695835</v>
      </c>
      <c r="H46" s="8">
        <f t="shared" si="0"/>
        <v>13080072.415013097</v>
      </c>
    </row>
    <row r="47" spans="1:8" x14ac:dyDescent="0.25">
      <c r="A47" s="25">
        <v>40</v>
      </c>
      <c r="B47" s="3">
        <f t="shared" si="4"/>
        <v>967023</v>
      </c>
      <c r="C47" s="20">
        <f t="shared" si="1"/>
        <v>2573</v>
      </c>
      <c r="D47" s="7">
        <f t="shared" si="2"/>
        <v>0.99733976791180312</v>
      </c>
      <c r="E47" s="21">
        <f>'НСИ 2021-2023'!B50</f>
        <v>2.6602320881969252E-3</v>
      </c>
      <c r="F47" s="19">
        <f>'НСИ 2021-2023'!H50</f>
        <v>35.15</v>
      </c>
      <c r="G47" s="8">
        <f t="shared" si="3"/>
        <v>483125.64127445541</v>
      </c>
      <c r="H47" s="8">
        <f t="shared" si="0"/>
        <v>12587333.050696138</v>
      </c>
    </row>
    <row r="48" spans="1:8" x14ac:dyDescent="0.25">
      <c r="A48" s="25">
        <v>41</v>
      </c>
      <c r="B48" s="3">
        <f t="shared" si="4"/>
        <v>964450</v>
      </c>
      <c r="C48" s="20">
        <f t="shared" si="1"/>
        <v>2604</v>
      </c>
      <c r="D48" s="7">
        <f t="shared" si="2"/>
        <v>0.99729981821390257</v>
      </c>
      <c r="E48" s="21">
        <f>'НСИ 2021-2023'!B51</f>
        <v>2.7001817860974248E-3</v>
      </c>
      <c r="F48" s="19">
        <f>'НСИ 2021-2023'!H51</f>
        <v>34.24</v>
      </c>
      <c r="G48" s="8">
        <f t="shared" si="3"/>
        <v>473552.99060981505</v>
      </c>
      <c r="H48" s="8">
        <f t="shared" si="0"/>
        <v>12104207.409421682</v>
      </c>
    </row>
    <row r="49" spans="1:8" x14ac:dyDescent="0.25">
      <c r="A49" s="25">
        <v>42</v>
      </c>
      <c r="B49" s="3">
        <f t="shared" si="4"/>
        <v>961846</v>
      </c>
      <c r="C49" s="20">
        <f t="shared" si="1"/>
        <v>2980</v>
      </c>
      <c r="D49" s="7">
        <f t="shared" si="2"/>
        <v>0.99690128495925112</v>
      </c>
      <c r="E49" s="21">
        <f>'НСИ 2021-2023'!B52</f>
        <v>3.0987150407489196E-3</v>
      </c>
      <c r="F49" s="19">
        <f>'НСИ 2021-2023'!H52</f>
        <v>33.33</v>
      </c>
      <c r="G49" s="8">
        <f t="shared" si="3"/>
        <v>464151.74928775785</v>
      </c>
      <c r="H49" s="8">
        <f t="shared" si="0"/>
        <v>11630654.418811867</v>
      </c>
    </row>
    <row r="50" spans="1:8" x14ac:dyDescent="0.25">
      <c r="A50" s="25">
        <v>43</v>
      </c>
      <c r="B50" s="3">
        <f t="shared" si="4"/>
        <v>958866</v>
      </c>
      <c r="C50" s="20">
        <f t="shared" si="1"/>
        <v>3212</v>
      </c>
      <c r="D50" s="7">
        <f t="shared" si="2"/>
        <v>0.99664993392192502</v>
      </c>
      <c r="E50" s="21">
        <f>'НСИ 2021-2023'!B53</f>
        <v>3.3500660780750044E-3</v>
      </c>
      <c r="F50" s="19">
        <f>'НСИ 2021-2023'!H53</f>
        <v>32.43</v>
      </c>
      <c r="G50" s="8">
        <f t="shared" si="3"/>
        <v>454755.48907008331</v>
      </c>
      <c r="H50" s="8">
        <f t="shared" si="0"/>
        <v>11166502.669524109</v>
      </c>
    </row>
    <row r="51" spans="1:8" x14ac:dyDescent="0.25">
      <c r="A51" s="25">
        <v>44</v>
      </c>
      <c r="B51" s="3">
        <f t="shared" si="4"/>
        <v>955654</v>
      </c>
      <c r="C51" s="20">
        <f t="shared" si="1"/>
        <v>3372</v>
      </c>
      <c r="D51" s="7">
        <f t="shared" si="2"/>
        <v>0.99647150028202247</v>
      </c>
      <c r="E51" s="21">
        <f>'НСИ 2021-2023'!B54</f>
        <v>3.5284997179775772E-3</v>
      </c>
      <c r="F51" s="19">
        <f>'НСИ 2021-2023'!H54</f>
        <v>31.54</v>
      </c>
      <c r="G51" s="8">
        <f t="shared" si="3"/>
        <v>445437.00595200044</v>
      </c>
      <c r="H51" s="8">
        <f t="shared" si="0"/>
        <v>10711747.180454025</v>
      </c>
    </row>
    <row r="52" spans="1:8" x14ac:dyDescent="0.25">
      <c r="A52" s="25">
        <v>45</v>
      </c>
      <c r="B52" s="3">
        <f t="shared" si="4"/>
        <v>952282</v>
      </c>
      <c r="C52" s="20">
        <f t="shared" si="1"/>
        <v>3583</v>
      </c>
      <c r="D52" s="7">
        <f t="shared" si="2"/>
        <v>0.99623754627818073</v>
      </c>
      <c r="E52" s="21">
        <f>'НСИ 2021-2023'!B55</f>
        <v>3.7624537218192218E-3</v>
      </c>
      <c r="F52" s="19">
        <f>'НСИ 2021-2023'!H55</f>
        <v>30.65</v>
      </c>
      <c r="G52" s="8">
        <f t="shared" si="3"/>
        <v>436231.24638227251</v>
      </c>
      <c r="H52" s="8">
        <f t="shared" si="0"/>
        <v>10266310.174502024</v>
      </c>
    </row>
    <row r="53" spans="1:8" x14ac:dyDescent="0.25">
      <c r="A53" s="25">
        <v>46</v>
      </c>
      <c r="B53" s="3">
        <f t="shared" si="4"/>
        <v>948699</v>
      </c>
      <c r="C53" s="20">
        <f t="shared" si="1"/>
        <v>4102</v>
      </c>
      <c r="D53" s="7">
        <f t="shared" si="2"/>
        <v>0.99567586139197017</v>
      </c>
      <c r="E53" s="21">
        <f>'НСИ 2021-2023'!B56</f>
        <v>4.3241386080298417E-3</v>
      </c>
      <c r="F53" s="19">
        <f>'НСИ 2021-2023'!H56</f>
        <v>29.76</v>
      </c>
      <c r="G53" s="8">
        <f t="shared" si="3"/>
        <v>427115.38915349945</v>
      </c>
      <c r="H53" s="8">
        <f t="shared" si="0"/>
        <v>9830078.9281197526</v>
      </c>
    </row>
    <row r="54" spans="1:8" x14ac:dyDescent="0.25">
      <c r="A54" s="25">
        <v>47</v>
      </c>
      <c r="B54" s="3">
        <f t="shared" si="4"/>
        <v>944597</v>
      </c>
      <c r="C54" s="20">
        <f t="shared" si="1"/>
        <v>4443</v>
      </c>
      <c r="D54" s="7">
        <f t="shared" si="2"/>
        <v>0.99529591498804637</v>
      </c>
      <c r="E54" s="21">
        <f>'НСИ 2021-2023'!B57</f>
        <v>4.7040850119535972E-3</v>
      </c>
      <c r="F54" s="19">
        <f>'НСИ 2021-2023'!H57</f>
        <v>28.89</v>
      </c>
      <c r="G54" s="8">
        <f t="shared" si="3"/>
        <v>417954.41843924945</v>
      </c>
      <c r="H54" s="8">
        <f t="shared" si="0"/>
        <v>9402963.5389662534</v>
      </c>
    </row>
    <row r="55" spans="1:8" x14ac:dyDescent="0.25">
      <c r="A55" s="25">
        <v>48</v>
      </c>
      <c r="B55" s="3">
        <f t="shared" si="4"/>
        <v>940154</v>
      </c>
      <c r="C55" s="20">
        <f t="shared" si="1"/>
        <v>5138</v>
      </c>
      <c r="D55" s="7">
        <f t="shared" si="2"/>
        <v>0.99453477977240334</v>
      </c>
      <c r="E55" s="21">
        <f>'НСИ 2021-2023'!B58</f>
        <v>5.4652202275967043E-3</v>
      </c>
      <c r="F55" s="19">
        <f>'НСИ 2021-2023'!H58</f>
        <v>28.03</v>
      </c>
      <c r="G55" s="8">
        <f t="shared" si="3"/>
        <v>408833.93699287099</v>
      </c>
      <c r="H55" s="8">
        <f t="shared" si="0"/>
        <v>8985009.1205270048</v>
      </c>
    </row>
    <row r="56" spans="1:8" x14ac:dyDescent="0.25">
      <c r="A56" s="25">
        <v>49</v>
      </c>
      <c r="B56" s="3">
        <f t="shared" si="4"/>
        <v>935016</v>
      </c>
      <c r="C56" s="20">
        <f t="shared" si="1"/>
        <v>5467</v>
      </c>
      <c r="D56" s="7">
        <f t="shared" si="2"/>
        <v>0.99415310337212859</v>
      </c>
      <c r="E56" s="21">
        <f>'НСИ 2021-2023'!B59</f>
        <v>5.846896627871378E-3</v>
      </c>
      <c r="F56" s="19">
        <f>'НСИ 2021-2023'!H59</f>
        <v>27.18</v>
      </c>
      <c r="G56" s="8">
        <f t="shared" si="3"/>
        <v>399606.52003520244</v>
      </c>
      <c r="H56" s="8">
        <f t="shared" si="0"/>
        <v>8576175.1835341342</v>
      </c>
    </row>
    <row r="57" spans="1:8" x14ac:dyDescent="0.25">
      <c r="A57" s="25">
        <v>50</v>
      </c>
      <c r="B57" s="3">
        <f t="shared" si="4"/>
        <v>929549</v>
      </c>
      <c r="C57" s="20">
        <f t="shared" si="1"/>
        <v>6097</v>
      </c>
      <c r="D57" s="7">
        <f t="shared" si="2"/>
        <v>0.99344113338886086</v>
      </c>
      <c r="E57" s="21">
        <f>'НСИ 2021-2023'!B60</f>
        <v>6.5588666111391072E-3</v>
      </c>
      <c r="F57" s="19">
        <f>'НСИ 2021-2023'!H60</f>
        <v>26.33</v>
      </c>
      <c r="G57" s="8">
        <f t="shared" si="3"/>
        <v>390437.38298661902</v>
      </c>
      <c r="H57" s="8">
        <f t="shared" si="0"/>
        <v>8176568.6634989325</v>
      </c>
    </row>
    <row r="58" spans="1:8" x14ac:dyDescent="0.25">
      <c r="A58" s="25">
        <v>51</v>
      </c>
      <c r="B58" s="3">
        <f t="shared" si="4"/>
        <v>923452</v>
      </c>
      <c r="C58" s="20">
        <f t="shared" si="1"/>
        <v>7115</v>
      </c>
      <c r="D58" s="7">
        <f t="shared" si="2"/>
        <v>0.99229486038650228</v>
      </c>
      <c r="E58" s="21">
        <f>'НСИ 2021-2023'!B61</f>
        <v>7.7051396134977445E-3</v>
      </c>
      <c r="F58" s="19">
        <f>'НСИ 2021-2023'!H61</f>
        <v>25.5</v>
      </c>
      <c r="G58" s="8">
        <f t="shared" si="3"/>
        <v>381205.37315310974</v>
      </c>
      <c r="H58" s="8">
        <f t="shared" si="0"/>
        <v>7786131.2805123134</v>
      </c>
    </row>
    <row r="59" spans="1:8" x14ac:dyDescent="0.25">
      <c r="A59" s="25">
        <v>52</v>
      </c>
      <c r="B59" s="3">
        <f t="shared" si="4"/>
        <v>916337</v>
      </c>
      <c r="C59" s="20">
        <f t="shared" si="1"/>
        <v>6951</v>
      </c>
      <c r="D59" s="7">
        <f t="shared" si="2"/>
        <v>0.99241442874638586</v>
      </c>
      <c r="E59" s="21">
        <f>'НСИ 2021-2023'!B62</f>
        <v>7.5855712536141307E-3</v>
      </c>
      <c r="F59" s="19">
        <f>'НСИ 2021-2023'!H62</f>
        <v>24.7</v>
      </c>
      <c r="G59" s="8">
        <f t="shared" si="3"/>
        <v>371762.42491199228</v>
      </c>
      <c r="H59" s="8">
        <f t="shared" si="0"/>
        <v>7404925.9073592033</v>
      </c>
    </row>
    <row r="60" spans="1:8" x14ac:dyDescent="0.25">
      <c r="A60" s="25">
        <v>53</v>
      </c>
      <c r="B60" s="3">
        <f t="shared" si="4"/>
        <v>909386</v>
      </c>
      <c r="C60" s="20">
        <f t="shared" si="1"/>
        <v>8290</v>
      </c>
      <c r="D60" s="7">
        <f t="shared" si="2"/>
        <v>0.99088375159846542</v>
      </c>
      <c r="E60" s="21">
        <f>'НСИ 2021-2023'!B63</f>
        <v>9.1162484015345265E-3</v>
      </c>
      <c r="F60" s="19">
        <f>'НСИ 2021-2023'!H63</f>
        <v>23.88</v>
      </c>
      <c r="G60" s="8">
        <f t="shared" si="3"/>
        <v>362596.92387832096</v>
      </c>
      <c r="H60" s="8">
        <f t="shared" si="0"/>
        <v>7033163.4824472107</v>
      </c>
    </row>
    <row r="61" spans="1:8" x14ac:dyDescent="0.25">
      <c r="A61" s="25">
        <v>54</v>
      </c>
      <c r="B61" s="3">
        <f t="shared" si="4"/>
        <v>901096</v>
      </c>
      <c r="C61" s="20">
        <f t="shared" si="1"/>
        <v>8003</v>
      </c>
      <c r="D61" s="7">
        <f t="shared" si="2"/>
        <v>0.99111892244999533</v>
      </c>
      <c r="E61" s="21">
        <f>'НСИ 2021-2023'!B64</f>
        <v>8.8810775500046662E-3</v>
      </c>
      <c r="F61" s="19">
        <f>'НСИ 2021-2023'!H64</f>
        <v>23.1</v>
      </c>
      <c r="G61" s="8">
        <f t="shared" si="3"/>
        <v>353112.01521181839</v>
      </c>
      <c r="H61" s="8">
        <f t="shared" si="0"/>
        <v>6670566.5585688902</v>
      </c>
    </row>
    <row r="62" spans="1:8" x14ac:dyDescent="0.25">
      <c r="A62" s="25">
        <v>55</v>
      </c>
      <c r="B62" s="3">
        <f t="shared" si="4"/>
        <v>893093</v>
      </c>
      <c r="C62" s="20">
        <f t="shared" si="1"/>
        <v>9326</v>
      </c>
      <c r="D62" s="7">
        <f t="shared" si="2"/>
        <v>0.98955790879868644</v>
      </c>
      <c r="E62" s="21">
        <f>'НСИ 2021-2023'!B65</f>
        <v>1.044209120131361E-2</v>
      </c>
      <c r="F62" s="19">
        <f>'НСИ 2021-2023'!H65</f>
        <v>22.3</v>
      </c>
      <c r="G62" s="8">
        <f t="shared" si="3"/>
        <v>343956.64256937819</v>
      </c>
      <c r="H62" s="8">
        <f t="shared" si="0"/>
        <v>6317454.5433570715</v>
      </c>
    </row>
    <row r="63" spans="1:8" x14ac:dyDescent="0.25">
      <c r="A63" s="25">
        <v>56</v>
      </c>
      <c r="B63" s="3">
        <f t="shared" si="4"/>
        <v>883767</v>
      </c>
      <c r="C63" s="20">
        <f t="shared" si="1"/>
        <v>10117</v>
      </c>
      <c r="D63" s="7">
        <f t="shared" si="2"/>
        <v>0.98855252236465918</v>
      </c>
      <c r="E63" s="21">
        <f>'НСИ 2021-2023'!B66</f>
        <v>1.1447477635340772E-2</v>
      </c>
      <c r="F63" s="19">
        <f>'НСИ 2021-2023'!H66</f>
        <v>21.53</v>
      </c>
      <c r="G63" s="8">
        <f t="shared" si="3"/>
        <v>334510.98078781128</v>
      </c>
      <c r="H63" s="8">
        <f t="shared" si="0"/>
        <v>5973497.9007876934</v>
      </c>
    </row>
    <row r="64" spans="1:8" x14ac:dyDescent="0.25">
      <c r="A64" s="25">
        <v>57</v>
      </c>
      <c r="B64" s="3">
        <f t="shared" si="4"/>
        <v>873650</v>
      </c>
      <c r="C64" s="20">
        <f t="shared" si="1"/>
        <v>11152</v>
      </c>
      <c r="D64" s="7">
        <f t="shared" si="2"/>
        <v>0.98723569691448942</v>
      </c>
      <c r="E64" s="21">
        <f>'НСИ 2021-2023'!B67</f>
        <v>1.2764303085510615E-2</v>
      </c>
      <c r="F64" s="19">
        <f>'НСИ 2021-2023'!H67</f>
        <v>20.77</v>
      </c>
      <c r="G64" s="8">
        <f t="shared" si="3"/>
        <v>324994.2379253484</v>
      </c>
      <c r="H64" s="8">
        <f t="shared" si="0"/>
        <v>5638986.9199998826</v>
      </c>
    </row>
    <row r="65" spans="1:8" x14ac:dyDescent="0.25">
      <c r="A65" s="24">
        <v>58</v>
      </c>
      <c r="B65" s="3">
        <f t="shared" si="4"/>
        <v>862498</v>
      </c>
      <c r="C65" s="20">
        <f t="shared" si="1"/>
        <v>11836</v>
      </c>
      <c r="D65" s="7">
        <f t="shared" si="2"/>
        <v>0.98627649399076778</v>
      </c>
      <c r="E65" s="21">
        <f>'НСИ 2021-2023'!B68</f>
        <v>1.3723506009232177E-2</v>
      </c>
      <c r="F65" s="19">
        <f>'НСИ 2021-2023'!H68</f>
        <v>20.04</v>
      </c>
      <c r="G65" s="8">
        <f t="shared" si="3"/>
        <v>315327.50800457131</v>
      </c>
      <c r="H65" s="8">
        <f t="shared" si="0"/>
        <v>5313992.6820745338</v>
      </c>
    </row>
    <row r="66" spans="1:8" x14ac:dyDescent="0.25">
      <c r="A66" s="25">
        <v>59</v>
      </c>
      <c r="B66" s="3">
        <f t="shared" si="4"/>
        <v>850662</v>
      </c>
      <c r="C66" s="20">
        <f t="shared" si="1"/>
        <v>12486</v>
      </c>
      <c r="D66" s="7">
        <f t="shared" si="2"/>
        <v>0.9853225458055237</v>
      </c>
      <c r="E66" s="21">
        <f>'НСИ 2021-2023'!B69</f>
        <v>1.4677454194476268E-2</v>
      </c>
      <c r="F66" s="19">
        <f>'НСИ 2021-2023'!H69</f>
        <v>19.309999999999999</v>
      </c>
      <c r="G66" s="8">
        <f t="shared" si="3"/>
        <v>305651.39122146863</v>
      </c>
      <c r="H66" s="8">
        <f t="shared" si="0"/>
        <v>4998665.1740699625</v>
      </c>
    </row>
    <row r="67" spans="1:8" x14ac:dyDescent="0.25">
      <c r="A67" s="25">
        <v>60</v>
      </c>
      <c r="B67" s="3">
        <f t="shared" si="4"/>
        <v>838176</v>
      </c>
      <c r="C67" s="20">
        <f t="shared" si="1"/>
        <v>13822</v>
      </c>
      <c r="D67" s="7">
        <f t="shared" si="2"/>
        <v>0.98350940061454639</v>
      </c>
      <c r="E67" s="21">
        <f>'НСИ 2021-2023'!B70</f>
        <v>1.6490599385453573E-2</v>
      </c>
      <c r="F67" s="19">
        <f>'НСИ 2021-2023'!H70</f>
        <v>18.59</v>
      </c>
      <c r="G67" s="8">
        <f t="shared" si="3"/>
        <v>295985.30334197899</v>
      </c>
      <c r="H67" s="8">
        <f t="shared" si="0"/>
        <v>4693013.7828484941</v>
      </c>
    </row>
    <row r="68" spans="1:8" x14ac:dyDescent="0.25">
      <c r="A68" s="25">
        <v>61</v>
      </c>
      <c r="B68" s="3">
        <f t="shared" si="4"/>
        <v>824354</v>
      </c>
      <c r="C68" s="20">
        <f t="shared" si="1"/>
        <v>14780</v>
      </c>
      <c r="D68" s="7">
        <f t="shared" si="2"/>
        <v>0.98207083220110503</v>
      </c>
      <c r="E68" s="21">
        <f>'НСИ 2021-2023'!B71</f>
        <v>1.7929167798894946E-2</v>
      </c>
      <c r="F68" s="19">
        <f>'НСИ 2021-2023'!H71</f>
        <v>17.89</v>
      </c>
      <c r="G68" s="8">
        <f t="shared" si="3"/>
        <v>286097.62847996049</v>
      </c>
      <c r="H68" s="8">
        <f t="shared" si="0"/>
        <v>4397028.479506515</v>
      </c>
    </row>
    <row r="69" spans="1:8" x14ac:dyDescent="0.25">
      <c r="A69" s="25">
        <v>62</v>
      </c>
      <c r="B69" s="3">
        <f t="shared" si="4"/>
        <v>809574</v>
      </c>
      <c r="C69" s="20">
        <f t="shared" si="1"/>
        <v>14842</v>
      </c>
      <c r="D69" s="7">
        <f t="shared" si="2"/>
        <v>0.98166631084543121</v>
      </c>
      <c r="E69" s="21">
        <f>'НСИ 2021-2023'!B72</f>
        <v>1.8333689154568743E-2</v>
      </c>
      <c r="F69" s="19">
        <f>'НСИ 2021-2023'!H72</f>
        <v>17.21</v>
      </c>
      <c r="G69" s="8">
        <f t="shared" si="3"/>
        <v>276135.75387177034</v>
      </c>
      <c r="H69" s="8">
        <f t="shared" si="0"/>
        <v>4110930.8510265546</v>
      </c>
    </row>
    <row r="70" spans="1:8" x14ac:dyDescent="0.25">
      <c r="A70" s="25">
        <v>63</v>
      </c>
      <c r="B70" s="3">
        <f t="shared" si="4"/>
        <v>794732</v>
      </c>
      <c r="C70" s="20">
        <f t="shared" si="1"/>
        <v>15706</v>
      </c>
      <c r="D70" s="7">
        <f t="shared" si="2"/>
        <v>0.98023706861572923</v>
      </c>
      <c r="E70" s="21">
        <f>'НСИ 2021-2023'!B73</f>
        <v>1.9762931384270807E-2</v>
      </c>
      <c r="F70" s="19">
        <f>'НСИ 2021-2023'!H73</f>
        <v>16.52</v>
      </c>
      <c r="G70" s="8">
        <f t="shared" si="3"/>
        <v>266411.1349950424</v>
      </c>
      <c r="H70" s="8">
        <f t="shared" si="0"/>
        <v>3834795.097154784</v>
      </c>
    </row>
    <row r="71" spans="1:8" x14ac:dyDescent="0.25">
      <c r="A71" s="25">
        <v>64</v>
      </c>
      <c r="B71" s="3">
        <f t="shared" si="4"/>
        <v>779026</v>
      </c>
      <c r="C71" s="20">
        <f t="shared" si="1"/>
        <v>17172</v>
      </c>
      <c r="D71" s="7">
        <f t="shared" si="2"/>
        <v>0.97795651525221428</v>
      </c>
      <c r="E71" s="21">
        <f>'НСИ 2021-2023'!B74</f>
        <v>2.2043484747785749E-2</v>
      </c>
      <c r="F71" s="19">
        <f>'НСИ 2021-2023'!H74</f>
        <v>15.84</v>
      </c>
      <c r="G71" s="8">
        <f t="shared" si="3"/>
        <v>256654.69135219534</v>
      </c>
      <c r="H71" s="8">
        <f t="shared" ref="H71:H107" si="5">H72+G71</f>
        <v>3568383.9621597417</v>
      </c>
    </row>
    <row r="72" spans="1:8" x14ac:dyDescent="0.25">
      <c r="A72" s="25">
        <v>65</v>
      </c>
      <c r="B72" s="3">
        <f t="shared" si="4"/>
        <v>761854</v>
      </c>
      <c r="C72" s="20">
        <f t="shared" ref="C72:C108" si="6">ROUND(B72*E72,0)</f>
        <v>18225</v>
      </c>
      <c r="D72" s="7">
        <f t="shared" ref="D72:D108" si="7">1-E72</f>
        <v>0.97607779020738317</v>
      </c>
      <c r="E72" s="21">
        <f>'НСИ 2021-2023'!B75</f>
        <v>2.3922209792616816E-2</v>
      </c>
      <c r="F72" s="19">
        <f>'НСИ 2021-2023'!H75</f>
        <v>15.19</v>
      </c>
      <c r="G72" s="8">
        <f t="shared" ref="G72:G107" si="8">$B72*1.0175^(-$A72)</f>
        <v>246680.36864030053</v>
      </c>
      <c r="H72" s="8">
        <f t="shared" si="5"/>
        <v>3311729.2708075466</v>
      </c>
    </row>
    <row r="73" spans="1:8" x14ac:dyDescent="0.25">
      <c r="A73" s="25">
        <v>66</v>
      </c>
      <c r="B73" s="3">
        <f t="shared" ref="B73:B108" si="9">B72-C72</f>
        <v>743629</v>
      </c>
      <c r="C73" s="20">
        <f t="shared" si="6"/>
        <v>18381</v>
      </c>
      <c r="D73" s="7">
        <f t="shared" si="7"/>
        <v>0.97528172347225839</v>
      </c>
      <c r="E73" s="21">
        <f>'НСИ 2021-2023'!B76</f>
        <v>2.4718276527741584E-2</v>
      </c>
      <c r="F73" s="19">
        <f>'НСИ 2021-2023'!H76</f>
        <v>14.55</v>
      </c>
      <c r="G73" s="8">
        <f t="shared" si="8"/>
        <v>236638.13658611901</v>
      </c>
      <c r="H73" s="8">
        <f t="shared" si="5"/>
        <v>3065048.9021672462</v>
      </c>
    </row>
    <row r="74" spans="1:8" x14ac:dyDescent="0.25">
      <c r="A74" s="25">
        <v>67</v>
      </c>
      <c r="B74" s="3">
        <f t="shared" si="9"/>
        <v>725248</v>
      </c>
      <c r="C74" s="20">
        <f t="shared" si="6"/>
        <v>20058</v>
      </c>
      <c r="D74" s="7">
        <f t="shared" si="7"/>
        <v>0.97234370154935146</v>
      </c>
      <c r="E74" s="21">
        <f>'НСИ 2021-2023'!B77</f>
        <v>2.7656298450648504E-2</v>
      </c>
      <c r="F74" s="19">
        <f>'НСИ 2021-2023'!H77</f>
        <v>13.9</v>
      </c>
      <c r="G74" s="8">
        <f t="shared" si="8"/>
        <v>226819.57936761784</v>
      </c>
      <c r="H74" s="8">
        <f t="shared" si="5"/>
        <v>2828410.7655811273</v>
      </c>
    </row>
    <row r="75" spans="1:8" x14ac:dyDescent="0.25">
      <c r="A75" s="25">
        <v>68</v>
      </c>
      <c r="B75" s="3">
        <f t="shared" si="9"/>
        <v>705190</v>
      </c>
      <c r="C75" s="20">
        <f t="shared" si="6"/>
        <v>20690</v>
      </c>
      <c r="D75" s="7">
        <f t="shared" si="7"/>
        <v>0.97065978540760789</v>
      </c>
      <c r="E75" s="21">
        <f>'НСИ 2021-2023'!B78</f>
        <v>2.9340214592392121E-2</v>
      </c>
      <c r="F75" s="19">
        <f>'НСИ 2021-2023'!H78</f>
        <v>13.29</v>
      </c>
      <c r="G75" s="8">
        <f t="shared" si="8"/>
        <v>216753.30494996777</v>
      </c>
      <c r="H75" s="8">
        <f t="shared" si="5"/>
        <v>2601591.1862135092</v>
      </c>
    </row>
    <row r="76" spans="1:8" x14ac:dyDescent="0.25">
      <c r="A76" s="25">
        <v>69</v>
      </c>
      <c r="B76" s="3">
        <f t="shared" si="9"/>
        <v>684500</v>
      </c>
      <c r="C76" s="20">
        <f t="shared" si="6"/>
        <v>21572</v>
      </c>
      <c r="D76" s="7">
        <f t="shared" si="7"/>
        <v>0.96848505085075898</v>
      </c>
      <c r="E76" s="21">
        <f>'НСИ 2021-2023'!B79</f>
        <v>3.1514949149241064E-2</v>
      </c>
      <c r="F76" s="19">
        <f>'НСИ 2021-2023'!H79</f>
        <v>12.67</v>
      </c>
      <c r="G76" s="8">
        <f t="shared" si="8"/>
        <v>206775.27998640743</v>
      </c>
      <c r="H76" s="8">
        <f t="shared" si="5"/>
        <v>2384837.8812635415</v>
      </c>
    </row>
    <row r="77" spans="1:8" x14ac:dyDescent="0.25">
      <c r="A77" s="25">
        <v>70</v>
      </c>
      <c r="B77" s="3">
        <f t="shared" si="9"/>
        <v>662928</v>
      </c>
      <c r="C77" s="20">
        <f t="shared" si="6"/>
        <v>22408</v>
      </c>
      <c r="D77" s="7">
        <f t="shared" si="7"/>
        <v>0.96619851736870044</v>
      </c>
      <c r="E77" s="21">
        <f>'НСИ 2021-2023'!B80</f>
        <v>3.3801482631299611E-2</v>
      </c>
      <c r="F77" s="19">
        <f>'НСИ 2021-2023'!H80</f>
        <v>12.07</v>
      </c>
      <c r="G77" s="8">
        <f t="shared" si="8"/>
        <v>196814.50842660901</v>
      </c>
      <c r="H77" s="8">
        <f t="shared" si="5"/>
        <v>2178062.6012771339</v>
      </c>
    </row>
    <row r="78" spans="1:8" x14ac:dyDescent="0.25">
      <c r="A78" s="25">
        <v>71</v>
      </c>
      <c r="B78" s="3">
        <f t="shared" si="9"/>
        <v>640520</v>
      </c>
      <c r="C78" s="20">
        <f t="shared" si="6"/>
        <v>24659</v>
      </c>
      <c r="D78" s="7">
        <f t="shared" si="7"/>
        <v>0.96150099832327396</v>
      </c>
      <c r="E78" s="21">
        <f>'НСИ 2021-2023'!B81</f>
        <v>3.8499001676726069E-2</v>
      </c>
      <c r="F78" s="19">
        <f>'НСИ 2021-2023'!H81</f>
        <v>11.47</v>
      </c>
      <c r="G78" s="8">
        <f t="shared" si="8"/>
        <v>186891.27388667632</v>
      </c>
      <c r="H78" s="8">
        <f t="shared" si="5"/>
        <v>1981248.0928505249</v>
      </c>
    </row>
    <row r="79" spans="1:8" x14ac:dyDescent="0.25">
      <c r="A79" s="25">
        <v>72</v>
      </c>
      <c r="B79" s="3">
        <f t="shared" si="9"/>
        <v>615861</v>
      </c>
      <c r="C79" s="20">
        <f t="shared" si="6"/>
        <v>25670</v>
      </c>
      <c r="D79" s="7">
        <f t="shared" si="7"/>
        <v>0.95831868236134599</v>
      </c>
      <c r="E79" s="21">
        <f>'НСИ 2021-2023'!B82</f>
        <v>4.1681317638654007E-2</v>
      </c>
      <c r="F79" s="19">
        <f>'НСИ 2021-2023'!H82</f>
        <v>10.91</v>
      </c>
      <c r="G79" s="8">
        <f t="shared" si="8"/>
        <v>176605.65843557136</v>
      </c>
      <c r="H79" s="8">
        <f t="shared" si="5"/>
        <v>1794356.8189638485</v>
      </c>
    </row>
    <row r="80" spans="1:8" x14ac:dyDescent="0.25">
      <c r="A80" s="25">
        <v>73</v>
      </c>
      <c r="B80" s="3">
        <f t="shared" si="9"/>
        <v>590191</v>
      </c>
      <c r="C80" s="20">
        <f t="shared" si="6"/>
        <v>24758</v>
      </c>
      <c r="D80" s="7">
        <f t="shared" si="7"/>
        <v>0.95805055063676348</v>
      </c>
      <c r="E80" s="21">
        <f>'НСИ 2021-2023'!B83</f>
        <v>4.1949449363236524E-2</v>
      </c>
      <c r="F80" s="19">
        <f>'НСИ 2021-2023'!H83</f>
        <v>10.36</v>
      </c>
      <c r="G80" s="8">
        <f t="shared" si="8"/>
        <v>166333.63403338287</v>
      </c>
      <c r="H80" s="8">
        <f t="shared" si="5"/>
        <v>1617751.160528277</v>
      </c>
    </row>
    <row r="81" spans="1:8" x14ac:dyDescent="0.25">
      <c r="A81" s="25">
        <v>74</v>
      </c>
      <c r="B81" s="3">
        <f t="shared" si="9"/>
        <v>565433</v>
      </c>
      <c r="C81" s="20">
        <f t="shared" si="6"/>
        <v>26107</v>
      </c>
      <c r="D81" s="7">
        <f t="shared" si="7"/>
        <v>0.95382832914263171</v>
      </c>
      <c r="E81" s="21">
        <f>'НСИ 2021-2023'!B84</f>
        <v>4.6171670857368237E-2</v>
      </c>
      <c r="F81" s="19">
        <f>'НСИ 2021-2023'!H84</f>
        <v>9.8000000000000007</v>
      </c>
      <c r="G81" s="8">
        <f t="shared" si="8"/>
        <v>156615.3145057068</v>
      </c>
      <c r="H81" s="8">
        <f t="shared" si="5"/>
        <v>1451417.5264948942</v>
      </c>
    </row>
    <row r="82" spans="1:8" x14ac:dyDescent="0.25">
      <c r="A82" s="25">
        <v>75</v>
      </c>
      <c r="B82" s="3">
        <f t="shared" si="9"/>
        <v>539326</v>
      </c>
      <c r="C82" s="20">
        <f t="shared" si="6"/>
        <v>27701</v>
      </c>
      <c r="D82" s="7">
        <f t="shared" si="7"/>
        <v>0.94863717612305121</v>
      </c>
      <c r="E82" s="21">
        <f>'НСИ 2021-2023'!B85</f>
        <v>5.1362823876948814E-2</v>
      </c>
      <c r="F82" s="19">
        <f>'НСИ 2021-2023'!H85</f>
        <v>9.25</v>
      </c>
      <c r="G82" s="8">
        <f t="shared" si="8"/>
        <v>146814.85992851589</v>
      </c>
      <c r="H82" s="8">
        <f t="shared" si="5"/>
        <v>1294802.2119891874</v>
      </c>
    </row>
    <row r="83" spans="1:8" x14ac:dyDescent="0.25">
      <c r="A83" s="25">
        <v>76</v>
      </c>
      <c r="B83" s="3">
        <f t="shared" si="9"/>
        <v>511625</v>
      </c>
      <c r="C83" s="20">
        <f t="shared" si="6"/>
        <v>27594</v>
      </c>
      <c r="D83" s="7">
        <f t="shared" si="7"/>
        <v>0.94606624358862901</v>
      </c>
      <c r="E83" s="21">
        <f>'НСИ 2021-2023'!B86</f>
        <v>5.3933756411370944E-2</v>
      </c>
      <c r="F83" s="19">
        <f>'НСИ 2021-2023'!H86</f>
        <v>8.7200000000000006</v>
      </c>
      <c r="G83" s="8">
        <f t="shared" si="8"/>
        <v>136878.73958711815</v>
      </c>
      <c r="H83" s="8">
        <f t="shared" si="5"/>
        <v>1147987.3520606714</v>
      </c>
    </row>
    <row r="84" spans="1:8" x14ac:dyDescent="0.25">
      <c r="A84" s="25">
        <v>77</v>
      </c>
      <c r="B84" s="3">
        <f t="shared" si="9"/>
        <v>484031</v>
      </c>
      <c r="C84" s="20">
        <f t="shared" si="6"/>
        <v>28473</v>
      </c>
      <c r="D84" s="7">
        <f t="shared" si="7"/>
        <v>0.94117440950553022</v>
      </c>
      <c r="E84" s="21">
        <f>'НСИ 2021-2023'!B87</f>
        <v>5.8825590494469775E-2</v>
      </c>
      <c r="F84" s="19">
        <f>'НСИ 2021-2023'!H87</f>
        <v>8.19</v>
      </c>
      <c r="G84" s="8">
        <f t="shared" si="8"/>
        <v>127269.10764738002</v>
      </c>
      <c r="H84" s="8">
        <f t="shared" si="5"/>
        <v>1011108.6124735532</v>
      </c>
    </row>
    <row r="85" spans="1:8" x14ac:dyDescent="0.25">
      <c r="A85" s="25">
        <v>78</v>
      </c>
      <c r="B85" s="3">
        <f t="shared" si="9"/>
        <v>455558</v>
      </c>
      <c r="C85" s="20">
        <f t="shared" si="6"/>
        <v>29425</v>
      </c>
      <c r="D85" s="7">
        <f t="shared" si="7"/>
        <v>0.93540778693050064</v>
      </c>
      <c r="E85" s="21">
        <f>'НСИ 2021-2023'!B88</f>
        <v>6.4592213069499346E-2</v>
      </c>
      <c r="F85" s="19">
        <f>'НСИ 2021-2023'!H88</f>
        <v>7.67</v>
      </c>
      <c r="G85" s="8">
        <f t="shared" si="8"/>
        <v>117722.39300473894</v>
      </c>
      <c r="H85" s="8">
        <f t="shared" si="5"/>
        <v>883839.50482617319</v>
      </c>
    </row>
    <row r="86" spans="1:8" x14ac:dyDescent="0.25">
      <c r="A86" s="25">
        <v>79</v>
      </c>
      <c r="B86" s="3">
        <f t="shared" si="9"/>
        <v>426133</v>
      </c>
      <c r="C86" s="20">
        <f t="shared" si="6"/>
        <v>31364</v>
      </c>
      <c r="D86" s="7">
        <f t="shared" si="7"/>
        <v>0.92639958739452055</v>
      </c>
      <c r="E86" s="21">
        <f>'НСИ 2021-2023'!B89</f>
        <v>7.3600412605479434E-2</v>
      </c>
      <c r="F86" s="19">
        <f>'НСИ 2021-2023'!H89</f>
        <v>7.16</v>
      </c>
      <c r="G86" s="8">
        <f t="shared" si="8"/>
        <v>108224.64094828509</v>
      </c>
      <c r="H86" s="8">
        <f t="shared" si="5"/>
        <v>766117.11182143423</v>
      </c>
    </row>
    <row r="87" spans="1:8" x14ac:dyDescent="0.25">
      <c r="A87" s="25">
        <v>80</v>
      </c>
      <c r="B87" s="3">
        <f t="shared" si="9"/>
        <v>394769</v>
      </c>
      <c r="C87" s="20">
        <f t="shared" si="6"/>
        <v>31637</v>
      </c>
      <c r="D87" s="7">
        <f t="shared" si="7"/>
        <v>0.91985920654008324</v>
      </c>
      <c r="E87" s="21">
        <f>'НСИ 2021-2023'!B90</f>
        <v>8.0140793459916704E-2</v>
      </c>
      <c r="F87" s="19">
        <f>'НСИ 2021-2023'!H90</f>
        <v>6.69</v>
      </c>
      <c r="G87" s="8">
        <f t="shared" si="8"/>
        <v>98534.793266377761</v>
      </c>
      <c r="H87" s="8">
        <f t="shared" si="5"/>
        <v>657892.47087314911</v>
      </c>
    </row>
    <row r="88" spans="1:8" x14ac:dyDescent="0.25">
      <c r="A88" s="25">
        <v>81</v>
      </c>
      <c r="B88" s="3">
        <f t="shared" si="9"/>
        <v>363132</v>
      </c>
      <c r="C88" s="20">
        <f t="shared" si="6"/>
        <v>32622</v>
      </c>
      <c r="D88" s="7">
        <f t="shared" si="7"/>
        <v>0.91016468301063602</v>
      </c>
      <c r="E88" s="21">
        <f>'НСИ 2021-2023'!B91</f>
        <v>8.9835316989363992E-2</v>
      </c>
      <c r="F88" s="19">
        <f>'НСИ 2021-2023'!H91</f>
        <v>6.23</v>
      </c>
      <c r="G88" s="8">
        <f t="shared" si="8"/>
        <v>89079.274627718667</v>
      </c>
      <c r="H88" s="8">
        <f t="shared" si="5"/>
        <v>559357.67760677135</v>
      </c>
    </row>
    <row r="89" spans="1:8" x14ac:dyDescent="0.25">
      <c r="A89" s="25">
        <v>82</v>
      </c>
      <c r="B89" s="3">
        <f t="shared" si="9"/>
        <v>330510</v>
      </c>
      <c r="C89" s="20">
        <f t="shared" si="6"/>
        <v>33029</v>
      </c>
      <c r="D89" s="7">
        <f t="shared" si="7"/>
        <v>0.90006582865740881</v>
      </c>
      <c r="E89" s="21">
        <f>'НСИ 2021-2023'!B92</f>
        <v>9.9934171342591138E-2</v>
      </c>
      <c r="F89" s="19">
        <f>'НСИ 2021-2023'!H92</f>
        <v>5.8</v>
      </c>
      <c r="G89" s="8">
        <f t="shared" si="8"/>
        <v>79682.387193218878</v>
      </c>
      <c r="H89" s="8">
        <f t="shared" si="5"/>
        <v>470278.40297905268</v>
      </c>
    </row>
    <row r="90" spans="1:8" x14ac:dyDescent="0.25">
      <c r="A90" s="25">
        <v>83</v>
      </c>
      <c r="B90" s="3">
        <f t="shared" si="9"/>
        <v>297481</v>
      </c>
      <c r="C90" s="20">
        <f t="shared" si="6"/>
        <v>32194</v>
      </c>
      <c r="D90" s="7">
        <f t="shared" si="7"/>
        <v>0.89177663397654505</v>
      </c>
      <c r="E90" s="21">
        <f>'НСИ 2021-2023'!B93</f>
        <v>0.10822336602345499</v>
      </c>
      <c r="F90" s="19">
        <f>'НСИ 2021-2023'!H93</f>
        <v>5.39</v>
      </c>
      <c r="G90" s="8">
        <f t="shared" si="8"/>
        <v>70485.948340059796</v>
      </c>
      <c r="H90" s="8">
        <f t="shared" si="5"/>
        <v>390596.01578583382</v>
      </c>
    </row>
    <row r="91" spans="1:8" x14ac:dyDescent="0.25">
      <c r="A91" s="25">
        <v>84</v>
      </c>
      <c r="B91" s="3">
        <f t="shared" si="9"/>
        <v>265287</v>
      </c>
      <c r="C91" s="20">
        <f t="shared" si="6"/>
        <v>32888</v>
      </c>
      <c r="D91" s="7">
        <f t="shared" si="7"/>
        <v>0.87602715535847431</v>
      </c>
      <c r="E91" s="21">
        <f>'НСИ 2021-2023'!B94</f>
        <v>0.12397284464152572</v>
      </c>
      <c r="F91" s="19">
        <f>'НСИ 2021-2023'!H94</f>
        <v>4.9800000000000004</v>
      </c>
      <c r="G91" s="8">
        <f t="shared" si="8"/>
        <v>61776.722732952068</v>
      </c>
      <c r="H91" s="8">
        <f t="shared" si="5"/>
        <v>320110.06744577404</v>
      </c>
    </row>
    <row r="92" spans="1:8" x14ac:dyDescent="0.25">
      <c r="A92" s="25">
        <v>85</v>
      </c>
      <c r="B92" s="3">
        <f t="shared" si="9"/>
        <v>232399</v>
      </c>
      <c r="C92" s="20">
        <f t="shared" si="6"/>
        <v>32342</v>
      </c>
      <c r="D92" s="7">
        <f t="shared" si="7"/>
        <v>0.86083505866114562</v>
      </c>
      <c r="E92" s="21">
        <f>'НСИ 2021-2023'!B95</f>
        <v>0.13916494133885438</v>
      </c>
      <c r="F92" s="19">
        <f>'НСИ 2021-2023'!H95</f>
        <v>4.6100000000000003</v>
      </c>
      <c r="G92" s="8">
        <f t="shared" si="8"/>
        <v>53187.396670978553</v>
      </c>
      <c r="H92" s="8">
        <f t="shared" si="5"/>
        <v>258333.34471282197</v>
      </c>
    </row>
    <row r="93" spans="1:8" x14ac:dyDescent="0.25">
      <c r="A93" s="25">
        <v>86</v>
      </c>
      <c r="B93" s="3">
        <f t="shared" si="9"/>
        <v>200057</v>
      </c>
      <c r="C93" s="20">
        <f t="shared" si="6"/>
        <v>29967</v>
      </c>
      <c r="D93" s="7">
        <f t="shared" si="7"/>
        <v>0.85020850063372588</v>
      </c>
      <c r="E93" s="21">
        <f>'НСИ 2021-2023'!B96</f>
        <v>0.14979149936627417</v>
      </c>
      <c r="F93" s="19">
        <f>'НСИ 2021-2023'!H96</f>
        <v>4.28</v>
      </c>
      <c r="G93" s="8">
        <f t="shared" si="8"/>
        <v>44998.062314548581</v>
      </c>
      <c r="H93" s="8">
        <f t="shared" si="5"/>
        <v>205145.94804184343</v>
      </c>
    </row>
    <row r="94" spans="1:8" x14ac:dyDescent="0.25">
      <c r="A94" s="25">
        <v>87</v>
      </c>
      <c r="B94" s="3">
        <f t="shared" si="9"/>
        <v>170090</v>
      </c>
      <c r="C94" s="20">
        <f t="shared" si="6"/>
        <v>29481</v>
      </c>
      <c r="D94" s="7">
        <f t="shared" si="7"/>
        <v>0.82667310732478483</v>
      </c>
      <c r="E94" s="21">
        <f>'НСИ 2021-2023'!B97</f>
        <v>0.17332689267521517</v>
      </c>
      <c r="F94" s="19">
        <f>'НСИ 2021-2023'!H97</f>
        <v>3.94</v>
      </c>
      <c r="G94" s="8">
        <f t="shared" si="8"/>
        <v>37599.703834193831</v>
      </c>
      <c r="H94" s="8">
        <f t="shared" si="5"/>
        <v>160147.88572729484</v>
      </c>
    </row>
    <row r="95" spans="1:8" x14ac:dyDescent="0.25">
      <c r="A95" s="25">
        <v>88</v>
      </c>
      <c r="B95" s="3">
        <f t="shared" si="9"/>
        <v>140609</v>
      </c>
      <c r="C95" s="20">
        <f t="shared" si="6"/>
        <v>26551</v>
      </c>
      <c r="D95" s="7">
        <f t="shared" si="7"/>
        <v>0.81116909297370399</v>
      </c>
      <c r="E95" s="21">
        <f>'НСИ 2021-2023'!B98</f>
        <v>0.18883090702629599</v>
      </c>
      <c r="F95" s="19">
        <f>'НСИ 2021-2023'!H98</f>
        <v>3.67</v>
      </c>
      <c r="G95" s="8">
        <f t="shared" si="8"/>
        <v>30548.109919099967</v>
      </c>
      <c r="H95" s="8">
        <f t="shared" si="5"/>
        <v>122548.18189310101</v>
      </c>
    </row>
    <row r="96" spans="1:8" x14ac:dyDescent="0.25">
      <c r="A96" s="25">
        <v>89</v>
      </c>
      <c r="B96" s="3">
        <f t="shared" si="9"/>
        <v>114058</v>
      </c>
      <c r="C96" s="20">
        <f t="shared" si="6"/>
        <v>22961</v>
      </c>
      <c r="D96" s="7">
        <f t="shared" si="7"/>
        <v>0.7986862799518919</v>
      </c>
      <c r="E96" s="21">
        <f>'НСИ 2021-2023'!B99</f>
        <v>0.20131372004810805</v>
      </c>
      <c r="F96" s="19">
        <f>'НСИ 2021-2023'!H99</f>
        <v>3.41</v>
      </c>
      <c r="G96" s="8">
        <f t="shared" si="8"/>
        <v>24353.565822667217</v>
      </c>
      <c r="H96" s="8">
        <f t="shared" si="5"/>
        <v>92000.071974001039</v>
      </c>
    </row>
    <row r="97" spans="1:8" x14ac:dyDescent="0.25">
      <c r="A97" s="25">
        <v>90</v>
      </c>
      <c r="B97" s="3">
        <f t="shared" si="9"/>
        <v>91097</v>
      </c>
      <c r="C97" s="20">
        <f t="shared" si="6"/>
        <v>20236</v>
      </c>
      <c r="D97" s="7">
        <f t="shared" si="7"/>
        <v>0.77786094150088636</v>
      </c>
      <c r="E97" s="21">
        <f>'НСИ 2021-2023'!B100</f>
        <v>0.22213905849911364</v>
      </c>
      <c r="F97" s="19">
        <f>'НСИ 2021-2023'!H100</f>
        <v>3.14</v>
      </c>
      <c r="G97" s="8">
        <f t="shared" si="8"/>
        <v>19116.415625495727</v>
      </c>
      <c r="H97" s="8">
        <f t="shared" si="5"/>
        <v>67646.506151333815</v>
      </c>
    </row>
    <row r="98" spans="1:8" x14ac:dyDescent="0.25">
      <c r="A98" s="25">
        <v>91</v>
      </c>
      <c r="B98" s="3">
        <f t="shared" si="9"/>
        <v>70861</v>
      </c>
      <c r="C98" s="20">
        <f t="shared" si="6"/>
        <v>17515</v>
      </c>
      <c r="D98" s="7">
        <f t="shared" si="7"/>
        <v>0.75282249634120846</v>
      </c>
      <c r="E98" s="21">
        <f>'НСИ 2021-2023'!B101</f>
        <v>0.24717750365879154</v>
      </c>
      <c r="F98" s="19">
        <f>'НСИ 2021-2023'!H101</f>
        <v>2.9</v>
      </c>
      <c r="G98" s="8">
        <f t="shared" si="8"/>
        <v>14614.206787416384</v>
      </c>
      <c r="H98" s="8">
        <f t="shared" si="5"/>
        <v>48530.090525838088</v>
      </c>
    </row>
    <row r="99" spans="1:8" x14ac:dyDescent="0.25">
      <c r="A99" s="25">
        <v>92</v>
      </c>
      <c r="B99" s="3">
        <f t="shared" si="9"/>
        <v>53346</v>
      </c>
      <c r="C99" s="20">
        <f t="shared" si="6"/>
        <v>14138</v>
      </c>
      <c r="D99" s="7">
        <f t="shared" si="7"/>
        <v>0.73498121554720686</v>
      </c>
      <c r="E99" s="21">
        <f>'НСИ 2021-2023'!B102</f>
        <v>0.26501878445279309</v>
      </c>
      <c r="F99" s="19">
        <f>'НСИ 2021-2023'!H102</f>
        <v>2.69</v>
      </c>
      <c r="G99" s="8">
        <f t="shared" si="8"/>
        <v>10812.731382673555</v>
      </c>
      <c r="H99" s="8">
        <f t="shared" si="5"/>
        <v>33915.883738421704</v>
      </c>
    </row>
    <row r="100" spans="1:8" x14ac:dyDescent="0.25">
      <c r="A100" s="25">
        <v>93</v>
      </c>
      <c r="B100" s="3">
        <f t="shared" si="9"/>
        <v>39208</v>
      </c>
      <c r="C100" s="20">
        <f t="shared" si="6"/>
        <v>10995</v>
      </c>
      <c r="D100" s="7">
        <f t="shared" si="7"/>
        <v>0.71957569913211183</v>
      </c>
      <c r="E100" s="21">
        <f>'НСИ 2021-2023'!B103</f>
        <v>0.28042430086788817</v>
      </c>
      <c r="F100" s="19">
        <f>'НСИ 2021-2023'!H103</f>
        <v>2.4900000000000002</v>
      </c>
      <c r="G100" s="8">
        <f t="shared" si="8"/>
        <v>7810.4098689067132</v>
      </c>
      <c r="H100" s="8">
        <f t="shared" si="5"/>
        <v>23103.152355748149</v>
      </c>
    </row>
    <row r="101" spans="1:8" x14ac:dyDescent="0.25">
      <c r="A101" s="25">
        <v>94</v>
      </c>
      <c r="B101" s="3">
        <f t="shared" si="9"/>
        <v>28213</v>
      </c>
      <c r="C101" s="20">
        <f t="shared" si="6"/>
        <v>8854</v>
      </c>
      <c r="D101" s="7">
        <f t="shared" si="7"/>
        <v>0.68618587767961103</v>
      </c>
      <c r="E101" s="21">
        <f>'НСИ 2021-2023'!B104</f>
        <v>0.31381412232038902</v>
      </c>
      <c r="F101" s="19">
        <f>'НСИ 2021-2023'!H104</f>
        <v>2.2799999999999998</v>
      </c>
      <c r="G101" s="8">
        <f t="shared" si="8"/>
        <v>5523.4952710213847</v>
      </c>
      <c r="H101" s="8">
        <f t="shared" si="5"/>
        <v>15292.742486841435</v>
      </c>
    </row>
    <row r="102" spans="1:8" x14ac:dyDescent="0.25">
      <c r="A102" s="25">
        <v>95</v>
      </c>
      <c r="B102" s="3">
        <f t="shared" si="9"/>
        <v>19359</v>
      </c>
      <c r="C102" s="20">
        <f t="shared" si="6"/>
        <v>6371</v>
      </c>
      <c r="D102" s="7">
        <f t="shared" si="7"/>
        <v>0.67090927604113637</v>
      </c>
      <c r="E102" s="21">
        <f>'НСИ 2021-2023'!B105</f>
        <v>0.32909072395886368</v>
      </c>
      <c r="F102" s="19">
        <f>'НСИ 2021-2023'!H105</f>
        <v>2.1</v>
      </c>
      <c r="G102" s="8">
        <f t="shared" si="8"/>
        <v>3724.8880058412442</v>
      </c>
      <c r="H102" s="8">
        <f t="shared" si="5"/>
        <v>9769.2472158200508</v>
      </c>
    </row>
    <row r="103" spans="1:8" x14ac:dyDescent="0.25">
      <c r="A103" s="25">
        <v>96</v>
      </c>
      <c r="B103" s="3">
        <f t="shared" si="9"/>
        <v>12988</v>
      </c>
      <c r="C103" s="20">
        <f t="shared" si="6"/>
        <v>4746</v>
      </c>
      <c r="D103" s="7">
        <f t="shared" si="7"/>
        <v>0.6345524829021707</v>
      </c>
      <c r="E103" s="21">
        <f>'НСИ 2021-2023'!B106</f>
        <v>0.3654475170978293</v>
      </c>
      <c r="F103" s="19">
        <f>'НСИ 2021-2023'!H106</f>
        <v>1.9</v>
      </c>
      <c r="G103" s="8">
        <f t="shared" si="8"/>
        <v>2456.055417398688</v>
      </c>
      <c r="H103" s="8">
        <f t="shared" si="5"/>
        <v>6044.3592099788075</v>
      </c>
    </row>
    <row r="104" spans="1:8" x14ac:dyDescent="0.25">
      <c r="A104" s="25">
        <v>97</v>
      </c>
      <c r="B104" s="3">
        <f t="shared" si="9"/>
        <v>8242</v>
      </c>
      <c r="C104" s="20">
        <f t="shared" si="6"/>
        <v>2996</v>
      </c>
      <c r="D104" s="7">
        <f t="shared" si="7"/>
        <v>0.63644709662611887</v>
      </c>
      <c r="E104" s="21">
        <f>'НСИ 2021-2023'!B107</f>
        <v>0.36355290337388113</v>
      </c>
      <c r="F104" s="19">
        <f>'НСИ 2021-2023'!H107</f>
        <v>1.72</v>
      </c>
      <c r="G104" s="8">
        <f t="shared" si="8"/>
        <v>1531.7718150869168</v>
      </c>
      <c r="H104" s="8">
        <f t="shared" si="5"/>
        <v>3588.3037925801191</v>
      </c>
    </row>
    <row r="105" spans="1:8" x14ac:dyDescent="0.25">
      <c r="A105" s="25">
        <v>98</v>
      </c>
      <c r="B105" s="3">
        <f t="shared" si="9"/>
        <v>5246</v>
      </c>
      <c r="C105" s="20">
        <f t="shared" si="6"/>
        <v>2049</v>
      </c>
      <c r="D105" s="7">
        <f t="shared" si="7"/>
        <v>0.60932297447280792</v>
      </c>
      <c r="E105" s="21">
        <f>'НСИ 2021-2023'!B108</f>
        <v>0.39067702552719202</v>
      </c>
      <c r="F105" s="19">
        <f>'НСИ 2021-2023'!H108</f>
        <v>1.44</v>
      </c>
      <c r="G105" s="8">
        <f t="shared" si="8"/>
        <v>958.19815947752068</v>
      </c>
      <c r="H105" s="8">
        <f t="shared" si="5"/>
        <v>2056.5319774932022</v>
      </c>
    </row>
    <row r="106" spans="1:8" x14ac:dyDescent="0.25">
      <c r="A106" s="25">
        <v>99</v>
      </c>
      <c r="B106" s="3">
        <f t="shared" si="9"/>
        <v>3197</v>
      </c>
      <c r="C106" s="20">
        <f t="shared" si="6"/>
        <v>1277</v>
      </c>
      <c r="D106" s="7">
        <f t="shared" si="7"/>
        <v>0.60050093926111459</v>
      </c>
      <c r="E106" s="21">
        <f>'НСИ 2021-2023'!B109</f>
        <v>0.39949906073888541</v>
      </c>
      <c r="F106" s="19">
        <f>'НСИ 2021-2023'!H109</f>
        <v>1.07</v>
      </c>
      <c r="G106" s="8">
        <f t="shared" si="8"/>
        <v>573.89873100452974</v>
      </c>
      <c r="H106" s="8">
        <f t="shared" si="5"/>
        <v>1098.3338180156816</v>
      </c>
    </row>
    <row r="107" spans="1:8" x14ac:dyDescent="0.25">
      <c r="A107" s="25">
        <v>100</v>
      </c>
      <c r="B107" s="3">
        <f t="shared" si="9"/>
        <v>1920</v>
      </c>
      <c r="C107" s="20">
        <f t="shared" si="6"/>
        <v>849</v>
      </c>
      <c r="D107" s="7">
        <f t="shared" si="7"/>
        <v>0.55799373040752354</v>
      </c>
      <c r="E107" s="21">
        <f>'НСИ 2021-2023'!B110</f>
        <v>0.44200626959247646</v>
      </c>
      <c r="F107" s="19">
        <f>'НСИ 2021-2023'!H110</f>
        <v>0.47</v>
      </c>
      <c r="G107" s="8">
        <f t="shared" si="8"/>
        <v>338.73450571480072</v>
      </c>
      <c r="H107" s="8">
        <f t="shared" si="5"/>
        <v>524.43508701115184</v>
      </c>
    </row>
    <row r="108" spans="1:8" x14ac:dyDescent="0.25">
      <c r="A108" s="25" t="s">
        <v>35</v>
      </c>
      <c r="B108" s="3">
        <f t="shared" si="9"/>
        <v>1071</v>
      </c>
      <c r="C108" s="20">
        <f t="shared" si="6"/>
        <v>1071</v>
      </c>
      <c r="D108" s="7">
        <f t="shared" si="7"/>
        <v>0</v>
      </c>
      <c r="E108" s="21">
        <v>1</v>
      </c>
      <c r="F108" s="19">
        <f>'НСИ 2021-2023'!H110</f>
        <v>0.47</v>
      </c>
      <c r="G108" s="8">
        <f>$B108*1.0175^(-101)</f>
        <v>185.70058129635117</v>
      </c>
      <c r="H108" s="8">
        <f>G108</f>
        <v>185.70058129635117</v>
      </c>
    </row>
  </sheetData>
  <mergeCells count="3">
    <mergeCell ref="G1:H1"/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108"/>
  <sheetViews>
    <sheetView showGridLines="0" zoomScaleNormal="100" workbookViewId="0">
      <selection activeCell="A2" sqref="A2:H2"/>
    </sheetView>
  </sheetViews>
  <sheetFormatPr defaultRowHeight="15.75" x14ac:dyDescent="0.25"/>
  <cols>
    <col min="1" max="1" width="6.5703125" style="2" customWidth="1"/>
    <col min="2" max="2" width="13.28515625" style="22" customWidth="1"/>
    <col min="3" max="3" width="11.42578125" style="22" customWidth="1"/>
    <col min="4" max="4" width="14.85546875" style="23" customWidth="1"/>
    <col min="5" max="5" width="12.28515625" style="23" customWidth="1"/>
    <col min="6" max="6" width="17.42578125" style="23" customWidth="1"/>
    <col min="7" max="7" width="13.7109375" style="26" customWidth="1"/>
    <col min="8" max="8" width="14.42578125" style="26" customWidth="1"/>
    <col min="9" max="16384" width="9.140625" style="23"/>
  </cols>
  <sheetData>
    <row r="1" spans="1:17" ht="18.75" x14ac:dyDescent="0.25">
      <c r="G1" s="55"/>
      <c r="H1" s="55"/>
    </row>
    <row r="2" spans="1:17" ht="58.5" customHeight="1" x14ac:dyDescent="0.2">
      <c r="A2" s="56" t="s">
        <v>40</v>
      </c>
      <c r="B2" s="56"/>
      <c r="C2" s="56"/>
      <c r="D2" s="56"/>
      <c r="E2" s="56"/>
      <c r="F2" s="56"/>
      <c r="G2" s="56"/>
      <c r="H2" s="56"/>
    </row>
    <row r="3" spans="1:17" ht="18.75" x14ac:dyDescent="0.2">
      <c r="A3" s="56" t="s">
        <v>34</v>
      </c>
      <c r="B3" s="56"/>
      <c r="C3" s="56"/>
      <c r="D3" s="56"/>
      <c r="E3" s="56"/>
      <c r="F3" s="56"/>
      <c r="G3" s="56"/>
      <c r="H3" s="56"/>
    </row>
    <row r="4" spans="1:17" s="13" customFormat="1" ht="18.75" x14ac:dyDescent="0.3">
      <c r="A4" s="1"/>
      <c r="B4" s="12"/>
      <c r="C4" s="12"/>
      <c r="E4" s="1"/>
      <c r="G4" s="14"/>
      <c r="H4" s="14"/>
    </row>
    <row r="5" spans="1:17" s="17" customFormat="1" ht="45" customHeight="1" x14ac:dyDescent="0.2">
      <c r="A5" s="10" t="s">
        <v>1</v>
      </c>
      <c r="B5" s="18" t="s">
        <v>3</v>
      </c>
      <c r="C5" s="18" t="s">
        <v>4</v>
      </c>
      <c r="D5" s="15" t="s">
        <v>5</v>
      </c>
      <c r="E5" s="15" t="s">
        <v>6</v>
      </c>
      <c r="F5" s="15" t="s">
        <v>7</v>
      </c>
      <c r="G5" s="16" t="s">
        <v>8</v>
      </c>
      <c r="H5" s="16" t="s">
        <v>9</v>
      </c>
    </row>
    <row r="6" spans="1:17" s="11" customFormat="1" ht="17.25" customHeight="1" x14ac:dyDescent="0.2">
      <c r="A6" s="4" t="s">
        <v>0</v>
      </c>
      <c r="B6" s="9" t="s">
        <v>11</v>
      </c>
      <c r="C6" s="9" t="s">
        <v>12</v>
      </c>
      <c r="D6" s="5" t="s">
        <v>13</v>
      </c>
      <c r="E6" s="5" t="s">
        <v>14</v>
      </c>
      <c r="F6" s="5" t="s">
        <v>15</v>
      </c>
      <c r="G6" s="6" t="s">
        <v>16</v>
      </c>
      <c r="H6" s="6" t="s">
        <v>17</v>
      </c>
    </row>
    <row r="7" spans="1:17" x14ac:dyDescent="0.25">
      <c r="A7" s="24">
        <v>0</v>
      </c>
      <c r="B7" s="3">
        <v>1000000</v>
      </c>
      <c r="C7" s="20">
        <f>ROUND(B7*E7,0)</f>
        <v>5734</v>
      </c>
      <c r="D7" s="7">
        <f>1-E7</f>
        <v>0.99426648715392696</v>
      </c>
      <c r="E7" s="7">
        <v>5.7335128460730099E-3</v>
      </c>
      <c r="F7" s="19">
        <f>SUM(B8:$B$109)/B7+0.5</f>
        <v>71.318183000000005</v>
      </c>
      <c r="G7" s="8">
        <f>$B7*1.0175^(-$A7)</f>
        <v>1000000</v>
      </c>
      <c r="H7" s="8">
        <f t="shared" ref="H7:H70" si="0">H8+G7</f>
        <v>40709522.132537894</v>
      </c>
      <c r="K7" s="22"/>
      <c r="L7" s="22"/>
      <c r="M7" s="22"/>
      <c r="N7" s="22"/>
      <c r="O7" s="22"/>
      <c r="P7" s="22"/>
      <c r="Q7" s="22"/>
    </row>
    <row r="8" spans="1:17" x14ac:dyDescent="0.25">
      <c r="A8" s="25">
        <v>1</v>
      </c>
      <c r="B8" s="3">
        <f>B7-C7</f>
        <v>994266</v>
      </c>
      <c r="C8" s="20">
        <f t="shared" ref="C8:C71" si="1">ROUND(B8*E8,0)</f>
        <v>609</v>
      </c>
      <c r="D8" s="7">
        <f t="shared" ref="D8:D71" si="2">1-E8</f>
        <v>0.99938712067065338</v>
      </c>
      <c r="E8" s="7">
        <v>6.128793293465755E-4</v>
      </c>
      <c r="F8" s="19">
        <f>SUM(B9:$B$109)/B8+0.5</f>
        <v>70.72659630320257</v>
      </c>
      <c r="G8" s="8">
        <f t="shared" ref="G8:G71" si="3">$B8*1.0175^(-$A8)</f>
        <v>977165.60196560191</v>
      </c>
      <c r="H8" s="8">
        <f t="shared" si="0"/>
        <v>39709522.132537894</v>
      </c>
      <c r="K8" s="22"/>
      <c r="L8" s="22"/>
      <c r="M8" s="22"/>
      <c r="N8" s="22"/>
      <c r="O8" s="22"/>
      <c r="P8" s="22"/>
      <c r="Q8" s="22"/>
    </row>
    <row r="9" spans="1:17" x14ac:dyDescent="0.25">
      <c r="A9" s="25">
        <v>2</v>
      </c>
      <c r="B9" s="3">
        <f t="shared" ref="B9:B72" si="4">B8-C8</f>
        <v>993657</v>
      </c>
      <c r="C9" s="20">
        <f t="shared" si="1"/>
        <v>314</v>
      </c>
      <c r="D9" s="7">
        <f t="shared" si="2"/>
        <v>0.99968418422731686</v>
      </c>
      <c r="E9" s="7">
        <v>3.1581577268316555E-4</v>
      </c>
      <c r="F9" s="19">
        <f>SUM(B10:$B$109)/B9+0.5</f>
        <v>69.76963730945387</v>
      </c>
      <c r="G9" s="8">
        <f t="shared" si="3"/>
        <v>959771.08222808456</v>
      </c>
      <c r="H9" s="8">
        <f t="shared" si="0"/>
        <v>38732356.530572295</v>
      </c>
      <c r="K9" s="22"/>
      <c r="L9" s="22"/>
      <c r="M9" s="22"/>
      <c r="N9" s="22"/>
      <c r="O9" s="22"/>
      <c r="P9" s="22"/>
      <c r="Q9" s="22"/>
    </row>
    <row r="10" spans="1:17" x14ac:dyDescent="0.25">
      <c r="A10" s="25">
        <v>3</v>
      </c>
      <c r="B10" s="3">
        <f t="shared" si="4"/>
        <v>993343</v>
      </c>
      <c r="C10" s="20">
        <f t="shared" si="1"/>
        <v>231</v>
      </c>
      <c r="D10" s="7">
        <f t="shared" si="2"/>
        <v>0.9997678819221254</v>
      </c>
      <c r="E10" s="7">
        <v>2.3211807787455328E-4</v>
      </c>
      <c r="F10" s="19">
        <f>SUM(B11:$B$109)/B10+0.5</f>
        <v>68.791533740107894</v>
      </c>
      <c r="G10" s="8">
        <f t="shared" si="3"/>
        <v>942965.88729999133</v>
      </c>
      <c r="H10" s="8">
        <f t="shared" si="0"/>
        <v>37772585.448344208</v>
      </c>
      <c r="K10" s="22"/>
      <c r="L10" s="22"/>
      <c r="M10" s="22"/>
      <c r="N10" s="22"/>
      <c r="O10" s="22"/>
      <c r="P10" s="22"/>
      <c r="Q10" s="22"/>
    </row>
    <row r="11" spans="1:17" x14ac:dyDescent="0.25">
      <c r="A11" s="25">
        <v>4</v>
      </c>
      <c r="B11" s="3">
        <f t="shared" si="4"/>
        <v>993112</v>
      </c>
      <c r="C11" s="20">
        <f t="shared" si="1"/>
        <v>293</v>
      </c>
      <c r="D11" s="7">
        <f t="shared" si="2"/>
        <v>0.9997049415581204</v>
      </c>
      <c r="E11" s="7">
        <v>2.9505844187965847E-4</v>
      </c>
      <c r="F11" s="19">
        <f>SUM(B12:$B$109)/B11+0.5</f>
        <v>67.807418498618489</v>
      </c>
      <c r="G11" s="8">
        <f t="shared" si="3"/>
        <v>926532.28737144824</v>
      </c>
      <c r="H11" s="8">
        <f t="shared" si="0"/>
        <v>36829619.561044216</v>
      </c>
      <c r="K11" s="22"/>
      <c r="L11" s="22"/>
      <c r="M11" s="22"/>
      <c r="N11" s="22"/>
      <c r="O11" s="22"/>
      <c r="P11" s="22"/>
      <c r="Q11" s="22"/>
    </row>
    <row r="12" spans="1:17" x14ac:dyDescent="0.25">
      <c r="A12" s="25">
        <v>5</v>
      </c>
      <c r="B12" s="3">
        <f t="shared" si="4"/>
        <v>992819</v>
      </c>
      <c r="C12" s="20">
        <f t="shared" si="1"/>
        <v>248</v>
      </c>
      <c r="D12" s="7">
        <f t="shared" si="2"/>
        <v>0.99975014782920102</v>
      </c>
      <c r="E12" s="7">
        <v>2.4985217079894395E-4</v>
      </c>
      <c r="F12" s="19">
        <f>SUM(B13:$B$109)/B12+0.5</f>
        <v>66.827282213575685</v>
      </c>
      <c r="G12" s="8">
        <f t="shared" si="3"/>
        <v>910328.18725240265</v>
      </c>
      <c r="H12" s="8">
        <f t="shared" si="0"/>
        <v>35903087.273672767</v>
      </c>
      <c r="K12" s="22"/>
      <c r="L12" s="22"/>
      <c r="M12" s="22"/>
      <c r="N12" s="22"/>
      <c r="O12" s="22"/>
      <c r="P12" s="22"/>
      <c r="Q12" s="22"/>
    </row>
    <row r="13" spans="1:17" x14ac:dyDescent="0.25">
      <c r="A13" s="25">
        <v>6</v>
      </c>
      <c r="B13" s="3">
        <f t="shared" si="4"/>
        <v>992571</v>
      </c>
      <c r="C13" s="20">
        <f t="shared" si="1"/>
        <v>205</v>
      </c>
      <c r="D13" s="7">
        <f t="shared" si="2"/>
        <v>0.99979343585035574</v>
      </c>
      <c r="E13" s="7">
        <v>2.0656414964425064E-4</v>
      </c>
      <c r="F13" s="19">
        <f>SUM(B14:$B$109)/B13+0.5</f>
        <v>65.843854495043686</v>
      </c>
      <c r="G13" s="8">
        <f t="shared" si="3"/>
        <v>894447.9537527581</v>
      </c>
      <c r="H13" s="8">
        <f t="shared" si="0"/>
        <v>34992759.086420365</v>
      </c>
      <c r="K13" s="22"/>
      <c r="L13" s="22"/>
      <c r="M13" s="22"/>
      <c r="N13" s="22"/>
      <c r="O13" s="22"/>
      <c r="P13" s="22"/>
      <c r="Q13" s="22"/>
    </row>
    <row r="14" spans="1:17" x14ac:dyDescent="0.25">
      <c r="A14" s="25">
        <v>7</v>
      </c>
      <c r="B14" s="3">
        <f t="shared" si="4"/>
        <v>992366</v>
      </c>
      <c r="C14" s="20">
        <f t="shared" si="1"/>
        <v>155</v>
      </c>
      <c r="D14" s="7">
        <f t="shared" si="2"/>
        <v>0.99984359726295213</v>
      </c>
      <c r="E14" s="7">
        <v>1.5640273704789834E-4</v>
      </c>
      <c r="F14" s="19">
        <f>SUM(B15:$B$109)/B14+0.5</f>
        <v>64.857353033054338</v>
      </c>
      <c r="G14" s="8">
        <f t="shared" si="3"/>
        <v>878882.77103853622</v>
      </c>
      <c r="H14" s="8">
        <f t="shared" si="0"/>
        <v>34098311.132667609</v>
      </c>
      <c r="K14" s="22"/>
      <c r="L14" s="22"/>
      <c r="M14" s="22"/>
      <c r="N14" s="22"/>
      <c r="O14" s="22"/>
      <c r="P14" s="22"/>
      <c r="Q14" s="22"/>
    </row>
    <row r="15" spans="1:17" x14ac:dyDescent="0.25">
      <c r="A15" s="25">
        <v>8</v>
      </c>
      <c r="B15" s="3">
        <f t="shared" si="4"/>
        <v>992211</v>
      </c>
      <c r="C15" s="20">
        <f t="shared" si="1"/>
        <v>116</v>
      </c>
      <c r="D15" s="7">
        <f t="shared" si="2"/>
        <v>0.99988258699977173</v>
      </c>
      <c r="E15" s="7">
        <v>1.1741300022830305E-4</v>
      </c>
      <c r="F15" s="19">
        <f>SUM(B16:$B$109)/B15+0.5</f>
        <v>63.867406731027977</v>
      </c>
      <c r="G15" s="8">
        <f t="shared" si="3"/>
        <v>863631.93734969501</v>
      </c>
      <c r="H15" s="8">
        <f t="shared" si="0"/>
        <v>33219428.361629073</v>
      </c>
      <c r="K15" s="22"/>
      <c r="L15" s="22"/>
      <c r="M15" s="22"/>
      <c r="N15" s="22"/>
      <c r="O15" s="22"/>
      <c r="P15" s="22"/>
      <c r="Q15" s="22"/>
    </row>
    <row r="16" spans="1:17" x14ac:dyDescent="0.25">
      <c r="A16" s="25">
        <v>9</v>
      </c>
      <c r="B16" s="3">
        <f t="shared" si="4"/>
        <v>992095</v>
      </c>
      <c r="C16" s="20">
        <f t="shared" si="1"/>
        <v>166</v>
      </c>
      <c r="D16" s="7">
        <f t="shared" si="2"/>
        <v>0.99983219820353375</v>
      </c>
      <c r="E16" s="7">
        <v>1.6780179646629158E-4</v>
      </c>
      <c r="F16" s="19">
        <f>SUM(B17:$B$109)/B16+0.5</f>
        <v>62.874815919846384</v>
      </c>
      <c r="G16" s="8">
        <f t="shared" si="3"/>
        <v>848679.0856090578</v>
      </c>
      <c r="H16" s="8">
        <f t="shared" si="0"/>
        <v>32355796.424279377</v>
      </c>
      <c r="K16" s="22"/>
      <c r="L16" s="22"/>
      <c r="M16" s="22"/>
      <c r="N16" s="22"/>
      <c r="O16" s="22"/>
      <c r="P16" s="22"/>
      <c r="Q16" s="22"/>
    </row>
    <row r="17" spans="1:17" x14ac:dyDescent="0.25">
      <c r="A17" s="25">
        <v>10</v>
      </c>
      <c r="B17" s="3">
        <f t="shared" si="4"/>
        <v>991929</v>
      </c>
      <c r="C17" s="20">
        <f t="shared" si="1"/>
        <v>205</v>
      </c>
      <c r="D17" s="7">
        <f t="shared" si="2"/>
        <v>0.99979312892500927</v>
      </c>
      <c r="E17" s="7">
        <v>2.0687107499076467E-4</v>
      </c>
      <c r="F17" s="19">
        <f>SUM(B18:$B$109)/B17+0.5</f>
        <v>61.885254388166892</v>
      </c>
      <c r="G17" s="8">
        <f t="shared" si="3"/>
        <v>833943.07847178821</v>
      </c>
      <c r="H17" s="8">
        <f t="shared" si="0"/>
        <v>31507117.338670321</v>
      </c>
      <c r="K17" s="22"/>
      <c r="L17" s="22"/>
      <c r="M17" s="22"/>
      <c r="N17" s="22"/>
      <c r="O17" s="22"/>
      <c r="P17" s="22"/>
      <c r="Q17" s="22"/>
    </row>
    <row r="18" spans="1:17" x14ac:dyDescent="0.25">
      <c r="A18" s="25">
        <v>11</v>
      </c>
      <c r="B18" s="3">
        <f t="shared" si="4"/>
        <v>991724</v>
      </c>
      <c r="C18" s="20">
        <f t="shared" si="1"/>
        <v>258</v>
      </c>
      <c r="D18" s="7">
        <f t="shared" si="2"/>
        <v>0.99973996372333429</v>
      </c>
      <c r="E18" s="7">
        <v>2.6003627666575704E-4</v>
      </c>
      <c r="F18" s="19">
        <f>SUM(B19:$B$109)/B18+0.5</f>
        <v>60.897943379407984</v>
      </c>
      <c r="G18" s="8">
        <f t="shared" si="3"/>
        <v>819430.69199901179</v>
      </c>
      <c r="H18" s="8">
        <f t="shared" si="0"/>
        <v>30673174.260198534</v>
      </c>
      <c r="K18" s="22"/>
      <c r="L18" s="22"/>
      <c r="M18" s="22"/>
      <c r="N18" s="22"/>
      <c r="O18" s="22"/>
      <c r="P18" s="22"/>
      <c r="Q18" s="22"/>
    </row>
    <row r="19" spans="1:17" x14ac:dyDescent="0.25">
      <c r="A19" s="25">
        <v>12</v>
      </c>
      <c r="B19" s="3">
        <f t="shared" si="4"/>
        <v>991466</v>
      </c>
      <c r="C19" s="20">
        <f t="shared" si="1"/>
        <v>237</v>
      </c>
      <c r="D19" s="7">
        <f t="shared" si="2"/>
        <v>0.99976090671530271</v>
      </c>
      <c r="E19" s="7">
        <v>2.3909328469726344E-4</v>
      </c>
      <c r="F19" s="19">
        <f>SUM(B20:$B$109)/B19+0.5</f>
        <v>59.913660175941487</v>
      </c>
      <c r="G19" s="8">
        <f t="shared" si="3"/>
        <v>805127.77850076125</v>
      </c>
      <c r="H19" s="8">
        <f t="shared" si="0"/>
        <v>29853743.568199523</v>
      </c>
      <c r="K19" s="22"/>
      <c r="L19" s="22"/>
      <c r="M19" s="22"/>
      <c r="N19" s="22"/>
      <c r="O19" s="22"/>
      <c r="P19" s="22"/>
      <c r="Q19" s="22"/>
    </row>
    <row r="20" spans="1:17" x14ac:dyDescent="0.25">
      <c r="A20" s="24">
        <v>13</v>
      </c>
      <c r="B20" s="3">
        <f t="shared" si="4"/>
        <v>991229</v>
      </c>
      <c r="C20" s="20">
        <f t="shared" si="1"/>
        <v>273</v>
      </c>
      <c r="D20" s="7">
        <f t="shared" si="2"/>
        <v>0.99972429842472121</v>
      </c>
      <c r="E20" s="7">
        <v>2.7570157527875871E-4</v>
      </c>
      <c r="F20" s="19">
        <f>SUM(B21:$B$109)/B20+0.5</f>
        <v>58.927865811028532</v>
      </c>
      <c r="G20" s="8">
        <f t="shared" si="3"/>
        <v>791091.2243568491</v>
      </c>
      <c r="H20" s="8">
        <f t="shared" si="0"/>
        <v>29048615.789698761</v>
      </c>
      <c r="K20" s="22"/>
      <c r="L20" s="22"/>
      <c r="M20" s="22"/>
      <c r="N20" s="22"/>
      <c r="O20" s="22"/>
      <c r="P20" s="22"/>
      <c r="Q20" s="22"/>
    </row>
    <row r="21" spans="1:17" x14ac:dyDescent="0.25">
      <c r="A21" s="25">
        <v>14</v>
      </c>
      <c r="B21" s="3">
        <f t="shared" si="4"/>
        <v>990956</v>
      </c>
      <c r="C21" s="20">
        <f t="shared" si="1"/>
        <v>277</v>
      </c>
      <c r="D21" s="7">
        <f t="shared" si="2"/>
        <v>0.99972034806141818</v>
      </c>
      <c r="E21" s="7">
        <v>2.7965193858181883E-4</v>
      </c>
      <c r="F21" s="19">
        <f>SUM(B22:$B$109)/B21+0.5</f>
        <v>57.943962194083291</v>
      </c>
      <c r="G21" s="8">
        <f t="shared" si="3"/>
        <v>777271.10116618185</v>
      </c>
      <c r="H21" s="8">
        <f t="shared" si="0"/>
        <v>28257524.565341912</v>
      </c>
      <c r="K21" s="22"/>
      <c r="L21" s="22"/>
      <c r="M21" s="22"/>
      <c r="N21" s="22"/>
      <c r="O21" s="22"/>
      <c r="P21" s="22"/>
      <c r="Q21" s="22"/>
    </row>
    <row r="22" spans="1:17" x14ac:dyDescent="0.25">
      <c r="A22" s="25">
        <v>15</v>
      </c>
      <c r="B22" s="3">
        <f t="shared" si="4"/>
        <v>990679</v>
      </c>
      <c r="C22" s="20">
        <f t="shared" si="1"/>
        <v>361</v>
      </c>
      <c r="D22" s="7">
        <f t="shared" si="2"/>
        <v>0.99963578065901915</v>
      </c>
      <c r="E22" s="7">
        <v>3.6421934098090182E-4</v>
      </c>
      <c r="F22" s="19">
        <f>SUM(B23:$B$109)/B22+0.5</f>
        <v>56.960023882609804</v>
      </c>
      <c r="G22" s="8">
        <f t="shared" si="3"/>
        <v>763689.26986695884</v>
      </c>
      <c r="H22" s="8">
        <f t="shared" si="0"/>
        <v>27480253.464175731</v>
      </c>
      <c r="K22" s="22"/>
      <c r="L22" s="22"/>
      <c r="M22" s="22"/>
      <c r="N22" s="22"/>
      <c r="O22" s="22"/>
      <c r="P22" s="22"/>
      <c r="Q22" s="22"/>
    </row>
    <row r="23" spans="1:17" x14ac:dyDescent="0.25">
      <c r="A23" s="25">
        <v>16</v>
      </c>
      <c r="B23" s="3">
        <f t="shared" si="4"/>
        <v>990318</v>
      </c>
      <c r="C23" s="20">
        <f t="shared" si="1"/>
        <v>411</v>
      </c>
      <c r="D23" s="7">
        <f t="shared" si="2"/>
        <v>0.99958455444269101</v>
      </c>
      <c r="E23" s="7">
        <v>4.1544555730894337E-4</v>
      </c>
      <c r="F23" s="19">
        <f>SUM(B24:$B$109)/B23+0.5</f>
        <v>55.980605219737498</v>
      </c>
      <c r="G23" s="8">
        <f t="shared" si="3"/>
        <v>750281.06549313886</v>
      </c>
      <c r="H23" s="8">
        <f t="shared" si="0"/>
        <v>26716564.194308773</v>
      </c>
      <c r="K23" s="22"/>
      <c r="L23" s="22"/>
      <c r="M23" s="22"/>
      <c r="N23" s="22"/>
      <c r="O23" s="22"/>
      <c r="P23" s="22"/>
      <c r="Q23" s="22"/>
    </row>
    <row r="24" spans="1:17" x14ac:dyDescent="0.25">
      <c r="A24" s="25">
        <v>17</v>
      </c>
      <c r="B24" s="3">
        <f t="shared" si="4"/>
        <v>989907</v>
      </c>
      <c r="C24" s="20">
        <f t="shared" si="1"/>
        <v>573</v>
      </c>
      <c r="D24" s="7">
        <f t="shared" si="2"/>
        <v>0.9994214006924903</v>
      </c>
      <c r="E24" s="7">
        <v>5.7859930750973681E-4</v>
      </c>
      <c r="F24" s="19">
        <f>SUM(B25:$B$109)/B24+0.5</f>
        <v>55.003640240951931</v>
      </c>
      <c r="G24" s="8">
        <f t="shared" si="3"/>
        <v>737070.94367679325</v>
      </c>
      <c r="H24" s="8">
        <f t="shared" si="0"/>
        <v>25966283.128815632</v>
      </c>
      <c r="K24" s="22"/>
      <c r="L24" s="22"/>
      <c r="M24" s="22"/>
      <c r="N24" s="22"/>
      <c r="O24" s="22"/>
      <c r="P24" s="22"/>
      <c r="Q24" s="22"/>
    </row>
    <row r="25" spans="1:17" x14ac:dyDescent="0.25">
      <c r="A25" s="25">
        <v>18</v>
      </c>
      <c r="B25" s="3">
        <f t="shared" si="4"/>
        <v>989334</v>
      </c>
      <c r="C25" s="20">
        <f t="shared" si="1"/>
        <v>557</v>
      </c>
      <c r="D25" s="7">
        <f t="shared" si="2"/>
        <v>0.99943682402884149</v>
      </c>
      <c r="E25" s="7">
        <v>5.631759711585639E-4</v>
      </c>
      <c r="F25" s="19">
        <f>SUM(B26:$B$109)/B25+0.5</f>
        <v>54.035207523445067</v>
      </c>
      <c r="G25" s="8">
        <f t="shared" si="3"/>
        <v>723974.7379555282</v>
      </c>
      <c r="H25" s="8">
        <f t="shared" si="0"/>
        <v>25229212.18513884</v>
      </c>
      <c r="K25" s="22"/>
      <c r="L25" s="22"/>
      <c r="M25" s="22"/>
      <c r="N25" s="22"/>
      <c r="O25" s="22"/>
      <c r="P25" s="22"/>
      <c r="Q25" s="22"/>
    </row>
    <row r="26" spans="1:17" x14ac:dyDescent="0.25">
      <c r="A26" s="25">
        <v>19</v>
      </c>
      <c r="B26" s="3">
        <f t="shared" si="4"/>
        <v>988777</v>
      </c>
      <c r="C26" s="20">
        <f t="shared" si="1"/>
        <v>768</v>
      </c>
      <c r="D26" s="7">
        <f t="shared" si="2"/>
        <v>0.99922318732624804</v>
      </c>
      <c r="E26" s="7">
        <v>7.7681267375197857E-4</v>
      </c>
      <c r="F26" s="19">
        <f>SUM(B27:$B$109)/B26+0.5</f>
        <v>53.065365092432366</v>
      </c>
      <c r="G26" s="8">
        <f t="shared" si="3"/>
        <v>711122.49292372924</v>
      </c>
      <c r="H26" s="8">
        <f t="shared" si="0"/>
        <v>24505237.447183311</v>
      </c>
      <c r="K26" s="22"/>
      <c r="L26" s="22"/>
      <c r="M26" s="22"/>
      <c r="N26" s="22"/>
      <c r="O26" s="22"/>
      <c r="P26" s="22"/>
      <c r="Q26" s="22"/>
    </row>
    <row r="27" spans="1:17" x14ac:dyDescent="0.25">
      <c r="A27" s="25">
        <v>20</v>
      </c>
      <c r="B27" s="3">
        <f t="shared" si="4"/>
        <v>988009</v>
      </c>
      <c r="C27" s="20">
        <f t="shared" si="1"/>
        <v>687</v>
      </c>
      <c r="D27" s="7">
        <f t="shared" si="2"/>
        <v>0.99930424539154605</v>
      </c>
      <c r="E27" s="7">
        <v>6.9575460845397073E-4</v>
      </c>
      <c r="F27" s="19">
        <f>SUM(B28:$B$109)/B27+0.5</f>
        <v>52.106225246936013</v>
      </c>
      <c r="G27" s="8">
        <f t="shared" si="3"/>
        <v>698349.04366206168</v>
      </c>
      <c r="H27" s="8">
        <f t="shared" si="0"/>
        <v>23794114.954259582</v>
      </c>
      <c r="K27" s="22"/>
      <c r="L27" s="22"/>
      <c r="M27" s="22"/>
      <c r="N27" s="22"/>
      <c r="O27" s="22"/>
      <c r="P27" s="22"/>
      <c r="Q27" s="22"/>
    </row>
    <row r="28" spans="1:17" x14ac:dyDescent="0.25">
      <c r="A28" s="25">
        <v>21</v>
      </c>
      <c r="B28" s="3">
        <f t="shared" si="4"/>
        <v>987322</v>
      </c>
      <c r="C28" s="20">
        <f t="shared" si="1"/>
        <v>753</v>
      </c>
      <c r="D28" s="7">
        <f t="shared" si="2"/>
        <v>0.99923725651855499</v>
      </c>
      <c r="E28" s="7">
        <v>7.6274348144497511E-4</v>
      </c>
      <c r="F28" s="19">
        <f>SUM(B29:$B$109)/B28+0.5</f>
        <v>51.142133974529081</v>
      </c>
      <c r="G28" s="8">
        <f t="shared" si="3"/>
        <v>685860.88960938388</v>
      </c>
      <c r="H28" s="8">
        <f t="shared" si="0"/>
        <v>23095765.910597522</v>
      </c>
      <c r="K28" s="22"/>
      <c r="L28" s="22"/>
      <c r="M28" s="22"/>
      <c r="N28" s="22"/>
      <c r="O28" s="22"/>
      <c r="P28" s="22"/>
      <c r="Q28" s="22"/>
    </row>
    <row r="29" spans="1:17" x14ac:dyDescent="0.25">
      <c r="A29" s="25">
        <v>22</v>
      </c>
      <c r="B29" s="3">
        <f t="shared" si="4"/>
        <v>986569</v>
      </c>
      <c r="C29" s="20">
        <f t="shared" si="1"/>
        <v>878</v>
      </c>
      <c r="D29" s="7">
        <f t="shared" si="2"/>
        <v>0.99910965302391685</v>
      </c>
      <c r="E29" s="7">
        <v>8.9034697608309909E-4</v>
      </c>
      <c r="F29" s="19">
        <f>SUM(B30:$B$109)/B29+0.5</f>
        <v>50.180786645434836</v>
      </c>
      <c r="G29" s="8">
        <f t="shared" si="3"/>
        <v>673550.66799890506</v>
      </c>
      <c r="H29" s="8">
        <f t="shared" si="0"/>
        <v>22409905.020988137</v>
      </c>
      <c r="K29" s="22"/>
      <c r="L29" s="22"/>
      <c r="M29" s="22"/>
      <c r="N29" s="22"/>
      <c r="O29" s="22"/>
      <c r="P29" s="22"/>
      <c r="Q29" s="22"/>
    </row>
    <row r="30" spans="1:17" x14ac:dyDescent="0.25">
      <c r="A30" s="25">
        <v>23</v>
      </c>
      <c r="B30" s="3">
        <f t="shared" si="4"/>
        <v>985691</v>
      </c>
      <c r="C30" s="20">
        <f t="shared" si="1"/>
        <v>809</v>
      </c>
      <c r="D30" s="7">
        <f t="shared" si="2"/>
        <v>0.99917924719328644</v>
      </c>
      <c r="E30" s="7">
        <v>8.2075280671361388E-4</v>
      </c>
      <c r="F30" s="19">
        <f>SUM(B31:$B$109)/B30+0.5</f>
        <v>49.225039591514985</v>
      </c>
      <c r="G30" s="8">
        <f t="shared" si="3"/>
        <v>661377.13964563585</v>
      </c>
      <c r="H30" s="8">
        <f t="shared" si="0"/>
        <v>21736354.35298923</v>
      </c>
      <c r="K30" s="22"/>
      <c r="L30" s="22"/>
      <c r="M30" s="22"/>
      <c r="N30" s="22"/>
      <c r="O30" s="22"/>
      <c r="P30" s="22"/>
      <c r="Q30" s="22"/>
    </row>
    <row r="31" spans="1:17" x14ac:dyDescent="0.25">
      <c r="A31" s="25">
        <v>24</v>
      </c>
      <c r="B31" s="3">
        <f t="shared" si="4"/>
        <v>984882</v>
      </c>
      <c r="C31" s="20">
        <f t="shared" si="1"/>
        <v>836</v>
      </c>
      <c r="D31" s="7">
        <f t="shared" si="2"/>
        <v>0.99915132748437407</v>
      </c>
      <c r="E31" s="7">
        <v>8.4867251562589601E-4</v>
      </c>
      <c r="F31" s="19">
        <f>SUM(B32:$B$109)/B31+0.5</f>
        <v>48.265063225848372</v>
      </c>
      <c r="G31" s="8">
        <f t="shared" si="3"/>
        <v>649468.61750285863</v>
      </c>
      <c r="H31" s="8">
        <f t="shared" si="0"/>
        <v>21074977.213343594</v>
      </c>
      <c r="K31" s="22"/>
      <c r="L31" s="22"/>
      <c r="M31" s="22"/>
      <c r="N31" s="22"/>
      <c r="O31" s="22"/>
      <c r="P31" s="22"/>
      <c r="Q31" s="22"/>
    </row>
    <row r="32" spans="1:17" x14ac:dyDescent="0.25">
      <c r="A32" s="25">
        <v>25</v>
      </c>
      <c r="B32" s="3">
        <f t="shared" si="4"/>
        <v>984046</v>
      </c>
      <c r="C32" s="20">
        <f t="shared" si="1"/>
        <v>948</v>
      </c>
      <c r="D32" s="7">
        <f t="shared" si="2"/>
        <v>0.99903682858191611</v>
      </c>
      <c r="E32" s="7">
        <v>9.6317141808393485E-4</v>
      </c>
      <c r="F32" s="19">
        <f>SUM(B33:$B$109)/B32+0.5</f>
        <v>47.30564221591267</v>
      </c>
      <c r="G32" s="8">
        <f t="shared" si="3"/>
        <v>637756.58706029598</v>
      </c>
      <c r="H32" s="8">
        <f t="shared" si="0"/>
        <v>20425508.595840737</v>
      </c>
      <c r="K32" s="22"/>
      <c r="L32" s="22"/>
      <c r="M32" s="22"/>
      <c r="N32" s="22"/>
      <c r="O32" s="22"/>
      <c r="P32" s="22"/>
      <c r="Q32" s="22"/>
    </row>
    <row r="33" spans="1:17" x14ac:dyDescent="0.25">
      <c r="A33" s="25">
        <v>26</v>
      </c>
      <c r="B33" s="3">
        <f t="shared" si="4"/>
        <v>983098</v>
      </c>
      <c r="C33" s="20">
        <f t="shared" si="1"/>
        <v>968</v>
      </c>
      <c r="D33" s="7">
        <f t="shared" si="2"/>
        <v>0.99901549835680636</v>
      </c>
      <c r="E33" s="7">
        <v>9.84501643193595E-4</v>
      </c>
      <c r="F33" s="19">
        <f>SUM(B34:$B$109)/B33+0.5</f>
        <v>46.350776829980326</v>
      </c>
      <c r="G33" s="8">
        <f t="shared" si="3"/>
        <v>626183.97223885078</v>
      </c>
      <c r="H33" s="8">
        <f t="shared" si="0"/>
        <v>19787752.008780442</v>
      </c>
      <c r="K33" s="22"/>
      <c r="L33" s="22"/>
      <c r="M33" s="22"/>
      <c r="N33" s="22"/>
      <c r="O33" s="22"/>
      <c r="P33" s="22"/>
      <c r="Q33" s="22"/>
    </row>
    <row r="34" spans="1:17" x14ac:dyDescent="0.25">
      <c r="A34" s="25">
        <v>27</v>
      </c>
      <c r="B34" s="3">
        <f t="shared" si="4"/>
        <v>982130</v>
      </c>
      <c r="C34" s="20">
        <f t="shared" si="1"/>
        <v>1041</v>
      </c>
      <c r="D34" s="7">
        <f t="shared" si="2"/>
        <v>0.9989402493477938</v>
      </c>
      <c r="E34" s="7">
        <v>1.0597506522062369E-3</v>
      </c>
      <c r="F34" s="19">
        <f>SUM(B35:$B$109)/B34+0.5</f>
        <v>45.395967947216761</v>
      </c>
      <c r="G34" s="8">
        <f t="shared" si="3"/>
        <v>614808.26037653291</v>
      </c>
      <c r="H34" s="8">
        <f t="shared" si="0"/>
        <v>19161568.036541592</v>
      </c>
      <c r="K34" s="22"/>
      <c r="L34" s="22"/>
      <c r="M34" s="22"/>
      <c r="N34" s="22"/>
      <c r="O34" s="22"/>
      <c r="P34" s="22"/>
      <c r="Q34" s="22"/>
    </row>
    <row r="35" spans="1:17" x14ac:dyDescent="0.25">
      <c r="A35" s="25">
        <v>28</v>
      </c>
      <c r="B35" s="3">
        <f t="shared" si="4"/>
        <v>981089</v>
      </c>
      <c r="C35" s="20">
        <f t="shared" si="1"/>
        <v>1317</v>
      </c>
      <c r="D35" s="7">
        <f t="shared" si="2"/>
        <v>0.99865784322863271</v>
      </c>
      <c r="E35" s="7">
        <v>1.3421567713673222E-3</v>
      </c>
      <c r="F35" s="19">
        <f>SUM(B36:$B$109)/B35+0.5</f>
        <v>44.443605524065603</v>
      </c>
      <c r="G35" s="8">
        <f t="shared" si="3"/>
        <v>603593.70988013013</v>
      </c>
      <c r="H35" s="8">
        <f t="shared" si="0"/>
        <v>18546759.776165061</v>
      </c>
      <c r="K35" s="22"/>
      <c r="L35" s="22"/>
      <c r="M35" s="22"/>
      <c r="N35" s="22"/>
      <c r="O35" s="22"/>
      <c r="P35" s="22"/>
      <c r="Q35" s="22"/>
    </row>
    <row r="36" spans="1:17" x14ac:dyDescent="0.25">
      <c r="A36" s="25">
        <v>29</v>
      </c>
      <c r="B36" s="3">
        <f t="shared" si="4"/>
        <v>979772</v>
      </c>
      <c r="C36" s="20">
        <f t="shared" si="1"/>
        <v>1192</v>
      </c>
      <c r="D36" s="7">
        <f t="shared" si="2"/>
        <v>0.99878337597325961</v>
      </c>
      <c r="E36" s="7">
        <v>1.2166240267403822E-3</v>
      </c>
      <c r="F36" s="19">
        <f>SUM(B37:$B$109)/B36+0.5</f>
        <v>43.502674091523332</v>
      </c>
      <c r="G36" s="8">
        <f t="shared" si="3"/>
        <v>592416.17122301541</v>
      </c>
      <c r="H36" s="8">
        <f t="shared" si="0"/>
        <v>17943166.066284932</v>
      </c>
      <c r="K36" s="22"/>
      <c r="L36" s="22"/>
      <c r="M36" s="22"/>
      <c r="N36" s="22"/>
      <c r="O36" s="22"/>
      <c r="P36" s="22"/>
      <c r="Q36" s="22"/>
    </row>
    <row r="37" spans="1:17" x14ac:dyDescent="0.25">
      <c r="A37" s="25">
        <v>30</v>
      </c>
      <c r="B37" s="3">
        <f t="shared" si="4"/>
        <v>978580</v>
      </c>
      <c r="C37" s="20">
        <f t="shared" si="1"/>
        <v>1141</v>
      </c>
      <c r="D37" s="7">
        <f t="shared" si="2"/>
        <v>0.99883359253499227</v>
      </c>
      <c r="E37" s="7">
        <v>1.1664074650077762E-3</v>
      </c>
      <c r="F37" s="19">
        <f>SUM(B38:$B$109)/B37+0.5</f>
        <v>42.55505528418729</v>
      </c>
      <c r="G37" s="8">
        <f t="shared" si="3"/>
        <v>581518.8521224712</v>
      </c>
      <c r="H37" s="8">
        <f t="shared" si="0"/>
        <v>17350749.895061918</v>
      </c>
      <c r="K37" s="22"/>
      <c r="L37" s="22"/>
      <c r="M37" s="22"/>
      <c r="N37" s="22"/>
      <c r="O37" s="22"/>
      <c r="P37" s="22"/>
      <c r="Q37" s="22"/>
    </row>
    <row r="38" spans="1:17" x14ac:dyDescent="0.25">
      <c r="A38" s="25">
        <v>31</v>
      </c>
      <c r="B38" s="3">
        <f t="shared" si="4"/>
        <v>977439</v>
      </c>
      <c r="C38" s="20">
        <f t="shared" si="1"/>
        <v>1127</v>
      </c>
      <c r="D38" s="7">
        <f t="shared" si="2"/>
        <v>0.99884676051826138</v>
      </c>
      <c r="E38" s="7">
        <v>1.1532394817386337E-3</v>
      </c>
      <c r="F38" s="19">
        <f>SUM(B39:$B$109)/B38+0.5</f>
        <v>41.604147675711729</v>
      </c>
      <c r="G38" s="8">
        <f t="shared" si="3"/>
        <v>570850.92439236282</v>
      </c>
      <c r="H38" s="8">
        <f t="shared" si="0"/>
        <v>16769231.042939447</v>
      </c>
      <c r="K38" s="22"/>
      <c r="L38" s="22"/>
      <c r="M38" s="22"/>
      <c r="N38" s="22"/>
      <c r="O38" s="22"/>
      <c r="P38" s="22"/>
      <c r="Q38" s="22"/>
    </row>
    <row r="39" spans="1:17" x14ac:dyDescent="0.25">
      <c r="A39" s="25">
        <v>32</v>
      </c>
      <c r="B39" s="3">
        <f t="shared" si="4"/>
        <v>976312</v>
      </c>
      <c r="C39" s="20">
        <f t="shared" si="1"/>
        <v>1564</v>
      </c>
      <c r="D39" s="7">
        <f t="shared" si="2"/>
        <v>0.99839848875105974</v>
      </c>
      <c r="E39" s="7">
        <v>1.6015112489402236E-3</v>
      </c>
      <c r="F39" s="19">
        <f>SUM(B40:$B$109)/B39+0.5</f>
        <v>40.651596006194744</v>
      </c>
      <c r="G39" s="8">
        <f t="shared" si="3"/>
        <v>560385.97128424339</v>
      </c>
      <c r="H39" s="8">
        <f t="shared" si="0"/>
        <v>16198380.118547084</v>
      </c>
      <c r="K39" s="22"/>
      <c r="L39" s="22"/>
      <c r="M39" s="22"/>
      <c r="N39" s="22"/>
      <c r="O39" s="22"/>
      <c r="P39" s="22"/>
      <c r="Q39" s="22"/>
    </row>
    <row r="40" spans="1:17" x14ac:dyDescent="0.25">
      <c r="A40" s="25">
        <v>33</v>
      </c>
      <c r="B40" s="3">
        <f t="shared" si="4"/>
        <v>974748</v>
      </c>
      <c r="C40" s="20">
        <f t="shared" si="1"/>
        <v>1596</v>
      </c>
      <c r="D40" s="7">
        <f t="shared" si="2"/>
        <v>0.99836316259496227</v>
      </c>
      <c r="E40" s="7">
        <v>1.6368374050377403E-3</v>
      </c>
      <c r="F40" s="19">
        <f>SUM(B41:$B$109)/B40+0.5</f>
        <v>39.716019935408944</v>
      </c>
      <c r="G40" s="8">
        <f t="shared" si="3"/>
        <v>549865.61445141374</v>
      </c>
      <c r="H40" s="8">
        <f t="shared" si="0"/>
        <v>15637994.14726284</v>
      </c>
      <c r="K40" s="22"/>
      <c r="L40" s="22"/>
      <c r="M40" s="22"/>
      <c r="N40" s="22"/>
      <c r="O40" s="22"/>
      <c r="P40" s="22"/>
      <c r="Q40" s="22"/>
    </row>
    <row r="41" spans="1:17" x14ac:dyDescent="0.25">
      <c r="A41" s="25">
        <v>34</v>
      </c>
      <c r="B41" s="3">
        <f t="shared" si="4"/>
        <v>973152</v>
      </c>
      <c r="C41" s="20">
        <f t="shared" si="1"/>
        <v>1579</v>
      </c>
      <c r="D41" s="7">
        <f t="shared" si="2"/>
        <v>0.9983772673828949</v>
      </c>
      <c r="E41" s="7">
        <v>1.6227326171051096E-3</v>
      </c>
      <c r="F41" s="19">
        <f>SUM(B42:$B$109)/B41+0.5</f>
        <v>38.780335446055702</v>
      </c>
      <c r="G41" s="8">
        <f t="shared" si="3"/>
        <v>539523.63050586043</v>
      </c>
      <c r="H41" s="8">
        <f t="shared" si="0"/>
        <v>15088128.532811426</v>
      </c>
      <c r="K41" s="22"/>
      <c r="L41" s="22"/>
      <c r="M41" s="22"/>
      <c r="N41" s="22"/>
      <c r="O41" s="22"/>
      <c r="P41" s="22"/>
      <c r="Q41" s="22"/>
    </row>
    <row r="42" spans="1:17" x14ac:dyDescent="0.25">
      <c r="A42" s="25">
        <v>35</v>
      </c>
      <c r="B42" s="3">
        <f t="shared" si="4"/>
        <v>971573</v>
      </c>
      <c r="C42" s="20">
        <f t="shared" si="1"/>
        <v>1509</v>
      </c>
      <c r="D42" s="7">
        <f t="shared" si="2"/>
        <v>0.99844701502459776</v>
      </c>
      <c r="E42" s="7">
        <v>1.552984975402207E-3</v>
      </c>
      <c r="F42" s="19">
        <f>SUM(B43:$B$109)/B42+0.5</f>
        <v>37.842548629902232</v>
      </c>
      <c r="G42" s="8">
        <f t="shared" si="3"/>
        <v>529383.9996687785</v>
      </c>
      <c r="H42" s="8">
        <f t="shared" si="0"/>
        <v>14548604.902305566</v>
      </c>
      <c r="K42" s="22"/>
      <c r="L42" s="22"/>
      <c r="M42" s="22"/>
      <c r="N42" s="22"/>
      <c r="O42" s="22"/>
      <c r="P42" s="22"/>
      <c r="Q42" s="22"/>
    </row>
    <row r="43" spans="1:17" x14ac:dyDescent="0.25">
      <c r="A43" s="25">
        <v>36</v>
      </c>
      <c r="B43" s="3">
        <f t="shared" si="4"/>
        <v>970064</v>
      </c>
      <c r="C43" s="20">
        <f t="shared" si="1"/>
        <v>1976</v>
      </c>
      <c r="D43" s="7">
        <f t="shared" si="2"/>
        <v>0.99796292785369478</v>
      </c>
      <c r="E43" s="7">
        <v>2.0370721463051815E-3</v>
      </c>
      <c r="F43" s="19">
        <f>SUM(B44:$B$109)/B43+0.5</f>
        <v>36.900637483712416</v>
      </c>
      <c r="G43" s="8">
        <f t="shared" si="3"/>
        <v>519471.04289883788</v>
      </c>
      <c r="H43" s="8">
        <f t="shared" si="0"/>
        <v>14019220.902636787</v>
      </c>
      <c r="K43" s="22"/>
      <c r="L43" s="22"/>
      <c r="M43" s="22"/>
      <c r="N43" s="22"/>
      <c r="O43" s="22"/>
      <c r="P43" s="22"/>
      <c r="Q43" s="22"/>
    </row>
    <row r="44" spans="1:17" x14ac:dyDescent="0.25">
      <c r="A44" s="25">
        <v>37</v>
      </c>
      <c r="B44" s="3">
        <f t="shared" si="4"/>
        <v>968088</v>
      </c>
      <c r="C44" s="20">
        <f t="shared" si="1"/>
        <v>2224</v>
      </c>
      <c r="D44" s="7">
        <f t="shared" si="2"/>
        <v>0.99770234320378071</v>
      </c>
      <c r="E44" s="7">
        <v>2.29765679621931E-3</v>
      </c>
      <c r="F44" s="19">
        <f>SUM(B45:$B$109)/B44+0.5</f>
        <v>35.974936162828172</v>
      </c>
      <c r="G44" s="8">
        <f t="shared" si="3"/>
        <v>509496.69905803847</v>
      </c>
      <c r="H44" s="8">
        <f t="shared" si="0"/>
        <v>13499749.859737949</v>
      </c>
      <c r="K44" s="22"/>
      <c r="L44" s="22"/>
      <c r="M44" s="22"/>
      <c r="N44" s="22"/>
      <c r="O44" s="22"/>
      <c r="P44" s="22"/>
      <c r="Q44" s="22"/>
    </row>
    <row r="45" spans="1:17" x14ac:dyDescent="0.25">
      <c r="A45" s="25">
        <v>38</v>
      </c>
      <c r="B45" s="3">
        <f t="shared" si="4"/>
        <v>965864</v>
      </c>
      <c r="C45" s="20">
        <f t="shared" si="1"/>
        <v>2592</v>
      </c>
      <c r="D45" s="7">
        <f t="shared" si="2"/>
        <v>0.99731631050333591</v>
      </c>
      <c r="E45" s="7">
        <v>2.6836894966641212E-3</v>
      </c>
      <c r="F45" s="19">
        <f>SUM(B46:$B$109)/B45+0.5</f>
        <v>35.056620807898419</v>
      </c>
      <c r="G45" s="8">
        <f t="shared" si="3"/>
        <v>499583.51476341835</v>
      </c>
      <c r="H45" s="8">
        <f t="shared" si="0"/>
        <v>12990253.16067991</v>
      </c>
      <c r="K45" s="22"/>
      <c r="L45" s="22"/>
      <c r="M45" s="22"/>
      <c r="N45" s="22"/>
      <c r="O45" s="22"/>
      <c r="P45" s="22"/>
      <c r="Q45" s="22"/>
    </row>
    <row r="46" spans="1:17" x14ac:dyDescent="0.25">
      <c r="A46" s="25">
        <v>39</v>
      </c>
      <c r="B46" s="3">
        <f t="shared" si="4"/>
        <v>963272</v>
      </c>
      <c r="C46" s="20">
        <f t="shared" si="1"/>
        <v>2719</v>
      </c>
      <c r="D46" s="7">
        <f t="shared" si="2"/>
        <v>0.99717747242999477</v>
      </c>
      <c r="E46" s="7">
        <v>2.8225275700052076E-3</v>
      </c>
      <c r="F46" s="19">
        <f>SUM(B47:$B$109)/B46+0.5</f>
        <v>34.149606756969995</v>
      </c>
      <c r="G46" s="8">
        <f t="shared" si="3"/>
        <v>489673.54165242973</v>
      </c>
      <c r="H46" s="8">
        <f t="shared" si="0"/>
        <v>12490669.645916492</v>
      </c>
      <c r="K46" s="22"/>
      <c r="L46" s="22"/>
      <c r="M46" s="22"/>
      <c r="N46" s="22"/>
      <c r="O46" s="22"/>
      <c r="P46" s="22"/>
      <c r="Q46" s="22"/>
    </row>
    <row r="47" spans="1:17" x14ac:dyDescent="0.25">
      <c r="A47" s="25">
        <v>40</v>
      </c>
      <c r="B47" s="3">
        <f t="shared" si="4"/>
        <v>960553</v>
      </c>
      <c r="C47" s="20">
        <f t="shared" si="1"/>
        <v>3066</v>
      </c>
      <c r="D47" s="7">
        <f t="shared" si="2"/>
        <v>0.99680772149416375</v>
      </c>
      <c r="E47" s="7">
        <v>3.1922785058363101E-3</v>
      </c>
      <c r="F47" s="19">
        <f>SUM(B48:$B$109)/B47+0.5</f>
        <v>33.244857389441293</v>
      </c>
      <c r="G47" s="8">
        <f t="shared" si="3"/>
        <v>479893.22291517572</v>
      </c>
      <c r="H47" s="8">
        <f t="shared" si="0"/>
        <v>12000996.104264062</v>
      </c>
      <c r="K47" s="22"/>
      <c r="L47" s="22"/>
      <c r="M47" s="22"/>
      <c r="N47" s="22"/>
      <c r="O47" s="22"/>
      <c r="P47" s="22"/>
      <c r="Q47" s="22"/>
    </row>
    <row r="48" spans="1:17" x14ac:dyDescent="0.25">
      <c r="A48" s="25">
        <v>41</v>
      </c>
      <c r="B48" s="3">
        <f t="shared" si="4"/>
        <v>957487</v>
      </c>
      <c r="C48" s="20">
        <f t="shared" si="1"/>
        <v>3102</v>
      </c>
      <c r="D48" s="7">
        <f t="shared" si="2"/>
        <v>0.99675978185668312</v>
      </c>
      <c r="E48" s="7">
        <v>3.2402181433169096E-3</v>
      </c>
      <c r="F48" s="19">
        <f>SUM(B49:$B$109)/B48+0.5</f>
        <v>32.349710753253049</v>
      </c>
      <c r="G48" s="8">
        <f t="shared" si="3"/>
        <v>470134.09955935506</v>
      </c>
      <c r="H48" s="8">
        <f t="shared" si="0"/>
        <v>11521102.881348886</v>
      </c>
      <c r="K48" s="22"/>
      <c r="L48" s="22"/>
      <c r="M48" s="22"/>
      <c r="N48" s="22"/>
      <c r="O48" s="22"/>
      <c r="P48" s="22"/>
      <c r="Q48" s="22"/>
    </row>
    <row r="49" spans="1:17" x14ac:dyDescent="0.25">
      <c r="A49" s="25">
        <v>42</v>
      </c>
      <c r="B49" s="3">
        <f t="shared" si="4"/>
        <v>954385</v>
      </c>
      <c r="C49" s="20">
        <f t="shared" si="1"/>
        <v>3549</v>
      </c>
      <c r="D49" s="7">
        <f t="shared" si="2"/>
        <v>0.9962815419511013</v>
      </c>
      <c r="E49" s="7">
        <v>3.7184580488987032E-3</v>
      </c>
      <c r="F49" s="19">
        <f>SUM(B50:$B$109)/B49+0.5</f>
        <v>31.45323061447948</v>
      </c>
      <c r="G49" s="8">
        <f t="shared" si="3"/>
        <v>460551.34319215006</v>
      </c>
      <c r="H49" s="8">
        <f t="shared" si="0"/>
        <v>11050968.78178953</v>
      </c>
      <c r="K49" s="22"/>
      <c r="L49" s="22"/>
      <c r="M49" s="22"/>
      <c r="N49" s="22"/>
      <c r="O49" s="22"/>
      <c r="P49" s="22"/>
      <c r="Q49" s="22"/>
    </row>
    <row r="50" spans="1:17" x14ac:dyDescent="0.25">
      <c r="A50" s="25">
        <v>43</v>
      </c>
      <c r="B50" s="3">
        <f t="shared" si="4"/>
        <v>950836</v>
      </c>
      <c r="C50" s="20">
        <f t="shared" si="1"/>
        <v>3822</v>
      </c>
      <c r="D50" s="7">
        <f t="shared" si="2"/>
        <v>0.99597992070631003</v>
      </c>
      <c r="E50" s="7">
        <v>4.0200792936900048E-3</v>
      </c>
      <c r="F50" s="19">
        <f>SUM(B51:$B$109)/B50+0.5</f>
        <v>30.56876369847166</v>
      </c>
      <c r="G50" s="8">
        <f t="shared" si="3"/>
        <v>450947.15028527629</v>
      </c>
      <c r="H50" s="8">
        <f t="shared" si="0"/>
        <v>10590417.438597379</v>
      </c>
      <c r="K50" s="22"/>
      <c r="L50" s="22"/>
      <c r="M50" s="22"/>
      <c r="N50" s="22"/>
      <c r="O50" s="22"/>
      <c r="P50" s="22"/>
      <c r="Q50" s="22"/>
    </row>
    <row r="51" spans="1:17" x14ac:dyDescent="0.25">
      <c r="A51" s="25">
        <v>44</v>
      </c>
      <c r="B51" s="3">
        <f t="shared" si="4"/>
        <v>947014</v>
      </c>
      <c r="C51" s="20">
        <f t="shared" si="1"/>
        <v>4010</v>
      </c>
      <c r="D51" s="7">
        <f t="shared" si="2"/>
        <v>0.99576580033842688</v>
      </c>
      <c r="E51" s="7">
        <v>4.2341996615730924E-3</v>
      </c>
      <c r="F51" s="19">
        <f>SUM(B52:$B$109)/B51+0.5</f>
        <v>29.690116513589029</v>
      </c>
      <c r="G51" s="8">
        <f t="shared" si="3"/>
        <v>441409.84158976754</v>
      </c>
      <c r="H51" s="8">
        <f t="shared" si="0"/>
        <v>10139470.288312104</v>
      </c>
      <c r="K51" s="22"/>
      <c r="L51" s="22"/>
      <c r="M51" s="22"/>
      <c r="N51" s="22"/>
      <c r="O51" s="22"/>
      <c r="P51" s="22"/>
      <c r="Q51" s="22"/>
    </row>
    <row r="52" spans="1:17" x14ac:dyDescent="0.25">
      <c r="A52" s="25">
        <v>45</v>
      </c>
      <c r="B52" s="3">
        <f t="shared" si="4"/>
        <v>943004</v>
      </c>
      <c r="C52" s="20">
        <f t="shared" si="1"/>
        <v>4258</v>
      </c>
      <c r="D52" s="7">
        <f t="shared" si="2"/>
        <v>0.99548505553381694</v>
      </c>
      <c r="E52" s="7">
        <v>4.514944466183066E-3</v>
      </c>
      <c r="F52" s="19">
        <f>SUM(B53:$B$109)/B52+0.5</f>
        <v>28.814243629931582</v>
      </c>
      <c r="G52" s="8">
        <f t="shared" si="3"/>
        <v>431981.08361122914</v>
      </c>
      <c r="H52" s="8">
        <f t="shared" si="0"/>
        <v>9698060.4467223361</v>
      </c>
      <c r="K52" s="22"/>
      <c r="L52" s="22"/>
      <c r="M52" s="22"/>
      <c r="N52" s="22"/>
      <c r="O52" s="22"/>
      <c r="P52" s="22"/>
      <c r="Q52" s="22"/>
    </row>
    <row r="53" spans="1:17" x14ac:dyDescent="0.25">
      <c r="A53" s="25">
        <v>46</v>
      </c>
      <c r="B53" s="3">
        <f t="shared" si="4"/>
        <v>938746</v>
      </c>
      <c r="C53" s="20">
        <f t="shared" si="1"/>
        <v>4871</v>
      </c>
      <c r="D53" s="7">
        <f t="shared" si="2"/>
        <v>0.99481103367036416</v>
      </c>
      <c r="E53" s="7">
        <v>5.1889663296358097E-3</v>
      </c>
      <c r="F53" s="19">
        <f>SUM(B54:$B$109)/B53+0.5</f>
        <v>27.942672458790771</v>
      </c>
      <c r="G53" s="8">
        <f t="shared" si="3"/>
        <v>422634.43210785609</v>
      </c>
      <c r="H53" s="8">
        <f t="shared" si="0"/>
        <v>9266079.3631111067</v>
      </c>
      <c r="K53" s="22"/>
      <c r="L53" s="22"/>
      <c r="M53" s="22"/>
      <c r="N53" s="22"/>
      <c r="O53" s="22"/>
      <c r="P53" s="22"/>
      <c r="Q53" s="22"/>
    </row>
    <row r="54" spans="1:17" x14ac:dyDescent="0.25">
      <c r="A54" s="25">
        <v>47</v>
      </c>
      <c r="B54" s="3">
        <f t="shared" si="4"/>
        <v>933875</v>
      </c>
      <c r="C54" s="20">
        <f t="shared" si="1"/>
        <v>5272</v>
      </c>
      <c r="D54" s="7">
        <f t="shared" si="2"/>
        <v>0.99435509798565569</v>
      </c>
      <c r="E54" s="7">
        <v>5.6449020143443168E-3</v>
      </c>
      <c r="F54" s="19">
        <f>SUM(B55:$B$109)/B54+0.5</f>
        <v>27.085810734841388</v>
      </c>
      <c r="G54" s="8">
        <f t="shared" si="3"/>
        <v>413210.27117379586</v>
      </c>
      <c r="H54" s="8">
        <f t="shared" si="0"/>
        <v>8843444.9310032502</v>
      </c>
      <c r="K54" s="22"/>
      <c r="L54" s="22"/>
      <c r="M54" s="22"/>
      <c r="N54" s="22"/>
      <c r="O54" s="22"/>
      <c r="P54" s="22"/>
      <c r="Q54" s="22"/>
    </row>
    <row r="55" spans="1:17" x14ac:dyDescent="0.25">
      <c r="A55" s="25">
        <v>48</v>
      </c>
      <c r="B55" s="3">
        <f t="shared" si="4"/>
        <v>928603</v>
      </c>
      <c r="C55" s="20">
        <f t="shared" si="1"/>
        <v>6090</v>
      </c>
      <c r="D55" s="7">
        <f t="shared" si="2"/>
        <v>0.99344173572688399</v>
      </c>
      <c r="E55" s="7">
        <v>6.5582642731160448E-3</v>
      </c>
      <c r="F55" s="19">
        <f>SUM(B56:$B$109)/B55+0.5</f>
        <v>26.236747565967374</v>
      </c>
      <c r="G55" s="8">
        <f t="shared" si="3"/>
        <v>403810.88672003843</v>
      </c>
      <c r="H55" s="8">
        <f t="shared" si="0"/>
        <v>8430234.6598294545</v>
      </c>
      <c r="K55" s="22"/>
      <c r="L55" s="22"/>
      <c r="M55" s="22"/>
      <c r="N55" s="22"/>
      <c r="O55" s="22"/>
      <c r="P55" s="22"/>
      <c r="Q55" s="22"/>
    </row>
    <row r="56" spans="1:17" x14ac:dyDescent="0.25">
      <c r="A56" s="25">
        <v>49</v>
      </c>
      <c r="B56" s="3">
        <f t="shared" si="4"/>
        <v>922513</v>
      </c>
      <c r="C56" s="20">
        <f t="shared" si="1"/>
        <v>6473</v>
      </c>
      <c r="D56" s="7">
        <f t="shared" si="2"/>
        <v>0.99298372404655433</v>
      </c>
      <c r="E56" s="7">
        <v>7.0162759534456538E-3</v>
      </c>
      <c r="F56" s="19">
        <f>SUM(B57:$B$109)/B56+0.5</f>
        <v>25.406649553990025</v>
      </c>
      <c r="G56" s="8">
        <f t="shared" si="3"/>
        <v>394262.99615967501</v>
      </c>
      <c r="H56" s="8">
        <f t="shared" si="0"/>
        <v>8026423.7731094155</v>
      </c>
      <c r="K56" s="22"/>
      <c r="L56" s="22"/>
      <c r="M56" s="22"/>
      <c r="N56" s="22"/>
      <c r="O56" s="22"/>
      <c r="P56" s="22"/>
      <c r="Q56" s="22"/>
    </row>
    <row r="57" spans="1:17" x14ac:dyDescent="0.25">
      <c r="A57" s="25">
        <v>50</v>
      </c>
      <c r="B57" s="3">
        <f t="shared" si="4"/>
        <v>916040</v>
      </c>
      <c r="C57" s="20">
        <f t="shared" si="1"/>
        <v>7210</v>
      </c>
      <c r="D57" s="7">
        <f t="shared" si="2"/>
        <v>0.9921293600666331</v>
      </c>
      <c r="E57" s="7">
        <v>7.8706399333669276E-3</v>
      </c>
      <c r="F57" s="19">
        <f>SUM(B58:$B$109)/B57+0.5</f>
        <v>24.582647045980526</v>
      </c>
      <c r="G57" s="8">
        <f t="shared" si="3"/>
        <v>384763.21346272493</v>
      </c>
      <c r="H57" s="8">
        <f t="shared" si="0"/>
        <v>7632160.7769497409</v>
      </c>
      <c r="K57" s="22"/>
      <c r="L57" s="22"/>
      <c r="M57" s="22"/>
      <c r="N57" s="22"/>
      <c r="O57" s="22"/>
      <c r="P57" s="22"/>
      <c r="Q57" s="22"/>
    </row>
    <row r="58" spans="1:17" x14ac:dyDescent="0.25">
      <c r="A58" s="25">
        <v>51</v>
      </c>
      <c r="B58" s="3">
        <f t="shared" si="4"/>
        <v>908830</v>
      </c>
      <c r="C58" s="20">
        <f t="shared" si="1"/>
        <v>8403</v>
      </c>
      <c r="D58" s="7">
        <f t="shared" si="2"/>
        <v>0.99075383246380266</v>
      </c>
      <c r="E58" s="7">
        <v>9.2461675361972927E-3</v>
      </c>
      <c r="F58" s="19">
        <f>SUM(B59:$B$109)/B58+0.5</f>
        <v>23.773701352288107</v>
      </c>
      <c r="G58" s="8">
        <f t="shared" si="3"/>
        <v>375169.34208030388</v>
      </c>
      <c r="H58" s="8">
        <f t="shared" si="0"/>
        <v>7247397.5634870157</v>
      </c>
      <c r="K58" s="22"/>
      <c r="L58" s="22"/>
      <c r="M58" s="22"/>
      <c r="N58" s="22"/>
      <c r="O58" s="22"/>
      <c r="P58" s="22"/>
      <c r="Q58" s="22"/>
    </row>
    <row r="59" spans="1:17" x14ac:dyDescent="0.25">
      <c r="A59" s="25">
        <v>52</v>
      </c>
      <c r="B59" s="3">
        <f t="shared" si="4"/>
        <v>900427</v>
      </c>
      <c r="C59" s="20">
        <f t="shared" si="1"/>
        <v>8196</v>
      </c>
      <c r="D59" s="7">
        <f t="shared" si="2"/>
        <v>0.9908973144956631</v>
      </c>
      <c r="E59" s="7">
        <v>9.1026855043369569E-3</v>
      </c>
      <c r="F59" s="19">
        <f>SUM(B60:$B$109)/B59+0.5</f>
        <v>22.990897096599724</v>
      </c>
      <c r="G59" s="8">
        <f t="shared" si="3"/>
        <v>365307.65971059829</v>
      </c>
      <c r="H59" s="8">
        <f t="shared" si="0"/>
        <v>6872228.2214067122</v>
      </c>
      <c r="K59" s="22"/>
      <c r="L59" s="22"/>
      <c r="M59" s="22"/>
      <c r="N59" s="22"/>
      <c r="O59" s="22"/>
      <c r="P59" s="22"/>
      <c r="Q59" s="22"/>
    </row>
    <row r="60" spans="1:17" x14ac:dyDescent="0.25">
      <c r="A60" s="25">
        <v>53</v>
      </c>
      <c r="B60" s="3">
        <f t="shared" si="4"/>
        <v>892231</v>
      </c>
      <c r="C60" s="20">
        <f t="shared" si="1"/>
        <v>9761</v>
      </c>
      <c r="D60" s="7">
        <f t="shared" si="2"/>
        <v>0.98906050191815853</v>
      </c>
      <c r="E60" s="7">
        <v>1.0939498081841432E-2</v>
      </c>
      <c r="F60" s="19">
        <f>SUM(B61:$B$109)/B60+0.5</f>
        <v>22.197497621131749</v>
      </c>
      <c r="G60" s="8">
        <f t="shared" si="3"/>
        <v>355756.75894381286</v>
      </c>
      <c r="H60" s="8">
        <f t="shared" si="0"/>
        <v>6506920.561696114</v>
      </c>
      <c r="K60" s="22"/>
      <c r="L60" s="22"/>
      <c r="M60" s="22"/>
      <c r="N60" s="22"/>
      <c r="O60" s="22"/>
      <c r="P60" s="22"/>
      <c r="Q60" s="22"/>
    </row>
    <row r="61" spans="1:17" x14ac:dyDescent="0.25">
      <c r="A61" s="25">
        <v>54</v>
      </c>
      <c r="B61" s="3">
        <f t="shared" si="4"/>
        <v>882470</v>
      </c>
      <c r="C61" s="20">
        <f t="shared" si="1"/>
        <v>9405</v>
      </c>
      <c r="D61" s="7">
        <f t="shared" si="2"/>
        <v>0.98934270693999438</v>
      </c>
      <c r="E61" s="7">
        <v>1.0657293060005599E-2</v>
      </c>
      <c r="F61" s="19">
        <f>SUM(B62:$B$109)/B61+0.5</f>
        <v>21.437493625845637</v>
      </c>
      <c r="G61" s="8">
        <f t="shared" si="3"/>
        <v>345813.05439595046</v>
      </c>
      <c r="H61" s="8">
        <f t="shared" si="0"/>
        <v>6151163.8027523011</v>
      </c>
      <c r="K61" s="22"/>
      <c r="L61" s="22"/>
      <c r="M61" s="22"/>
      <c r="N61" s="22"/>
      <c r="O61" s="22"/>
      <c r="P61" s="22"/>
      <c r="Q61" s="22"/>
    </row>
    <row r="62" spans="1:17" x14ac:dyDescent="0.25">
      <c r="A62" s="25">
        <v>55</v>
      </c>
      <c r="B62" s="3">
        <f t="shared" si="4"/>
        <v>873065</v>
      </c>
      <c r="C62" s="20">
        <f t="shared" si="1"/>
        <v>10940</v>
      </c>
      <c r="D62" s="7">
        <f t="shared" si="2"/>
        <v>0.9874694905584237</v>
      </c>
      <c r="E62" s="7">
        <v>1.2530509441576331E-2</v>
      </c>
      <c r="F62" s="19">
        <f>SUM(B63:$B$109)/B62+0.5</f>
        <v>20.663040552536181</v>
      </c>
      <c r="G62" s="8">
        <f t="shared" si="3"/>
        <v>336243.26486136852</v>
      </c>
      <c r="H62" s="8">
        <f t="shared" si="0"/>
        <v>5805350.7483563507</v>
      </c>
      <c r="K62" s="22"/>
      <c r="L62" s="22"/>
      <c r="M62" s="22"/>
      <c r="N62" s="22"/>
      <c r="O62" s="22"/>
      <c r="P62" s="22"/>
      <c r="Q62" s="22"/>
    </row>
    <row r="63" spans="1:17" x14ac:dyDescent="0.25">
      <c r="A63" s="25">
        <v>56</v>
      </c>
      <c r="B63" s="3">
        <f t="shared" si="4"/>
        <v>862125</v>
      </c>
      <c r="C63" s="20">
        <f t="shared" si="1"/>
        <v>11843</v>
      </c>
      <c r="D63" s="7">
        <f t="shared" si="2"/>
        <v>0.98626302683759104</v>
      </c>
      <c r="E63" s="7">
        <v>1.3736973162408926E-2</v>
      </c>
      <c r="F63" s="19">
        <f>SUM(B64:$B$109)/B63+0.5</f>
        <v>19.918900971436855</v>
      </c>
      <c r="G63" s="8">
        <f t="shared" si="3"/>
        <v>326319.35715147975</v>
      </c>
      <c r="H63" s="8">
        <f t="shared" si="0"/>
        <v>5469107.4834949821</v>
      </c>
      <c r="K63" s="22"/>
      <c r="L63" s="22"/>
      <c r="M63" s="22"/>
      <c r="N63" s="22"/>
      <c r="O63" s="22"/>
      <c r="P63" s="22"/>
      <c r="Q63" s="22"/>
    </row>
    <row r="64" spans="1:17" x14ac:dyDescent="0.25">
      <c r="A64" s="25">
        <v>57</v>
      </c>
      <c r="B64" s="3">
        <f t="shared" si="4"/>
        <v>850282</v>
      </c>
      <c r="C64" s="20">
        <f t="shared" si="1"/>
        <v>13024</v>
      </c>
      <c r="D64" s="7">
        <f t="shared" si="2"/>
        <v>0.98468283629738729</v>
      </c>
      <c r="E64" s="7">
        <v>1.5317163702612737E-2</v>
      </c>
      <c r="F64" s="19">
        <f>SUM(B65:$B$109)/B64+0.5</f>
        <v>19.18937364309723</v>
      </c>
      <c r="G64" s="8">
        <f t="shared" si="3"/>
        <v>316301.43720213021</v>
      </c>
      <c r="H64" s="8">
        <f t="shared" si="0"/>
        <v>5142788.1263435027</v>
      </c>
      <c r="K64" s="22"/>
      <c r="L64" s="22"/>
      <c r="M64" s="22"/>
      <c r="N64" s="22"/>
      <c r="O64" s="22"/>
      <c r="P64" s="22"/>
      <c r="Q64" s="22"/>
    </row>
    <row r="65" spans="1:17" x14ac:dyDescent="0.25">
      <c r="A65" s="24">
        <v>58</v>
      </c>
      <c r="B65" s="3">
        <f t="shared" si="4"/>
        <v>837258</v>
      </c>
      <c r="C65" s="20">
        <f t="shared" si="1"/>
        <v>13788</v>
      </c>
      <c r="D65" s="7">
        <f t="shared" si="2"/>
        <v>0.98353179278892133</v>
      </c>
      <c r="E65" s="7">
        <v>1.6468207211078612E-2</v>
      </c>
      <c r="F65" s="19">
        <f>SUM(B66:$B$109)/B65+0.5</f>
        <v>18.480096935472698</v>
      </c>
      <c r="G65" s="8">
        <f t="shared" si="3"/>
        <v>306099.81553219992</v>
      </c>
      <c r="H65" s="8">
        <f t="shared" si="0"/>
        <v>4826486.6891413722</v>
      </c>
      <c r="K65" s="22"/>
      <c r="L65" s="22"/>
      <c r="M65" s="22"/>
      <c r="N65" s="22"/>
      <c r="O65" s="22"/>
      <c r="P65" s="22"/>
      <c r="Q65" s="22"/>
    </row>
    <row r="66" spans="1:17" x14ac:dyDescent="0.25">
      <c r="A66" s="25">
        <v>59</v>
      </c>
      <c r="B66" s="3">
        <f t="shared" si="4"/>
        <v>823470</v>
      </c>
      <c r="C66" s="20">
        <f t="shared" si="1"/>
        <v>14504</v>
      </c>
      <c r="D66" s="7">
        <f t="shared" si="2"/>
        <v>0.98238705496662848</v>
      </c>
      <c r="E66" s="7">
        <v>1.7612945033371522E-2</v>
      </c>
      <c r="F66" s="19">
        <f>SUM(B67:$B$109)/B66+0.5</f>
        <v>17.781151711659199</v>
      </c>
      <c r="G66" s="8">
        <f t="shared" si="3"/>
        <v>295881.03280638228</v>
      </c>
      <c r="H66" s="8">
        <f t="shared" si="0"/>
        <v>4520386.8736091722</v>
      </c>
      <c r="K66" s="22"/>
      <c r="L66" s="22"/>
      <c r="M66" s="22"/>
      <c r="N66" s="22"/>
      <c r="O66" s="22"/>
      <c r="P66" s="22"/>
      <c r="Q66" s="22"/>
    </row>
    <row r="67" spans="1:17" x14ac:dyDescent="0.25">
      <c r="A67" s="25">
        <v>60</v>
      </c>
      <c r="B67" s="3">
        <f t="shared" si="4"/>
        <v>808966</v>
      </c>
      <c r="C67" s="20">
        <f t="shared" si="1"/>
        <v>16008</v>
      </c>
      <c r="D67" s="7">
        <f t="shared" si="2"/>
        <v>0.98021128073745567</v>
      </c>
      <c r="E67" s="7">
        <v>1.9788719262544288E-2</v>
      </c>
      <c r="F67" s="19">
        <f>SUM(B68:$B$109)/B67+0.5</f>
        <v>17.090986518592871</v>
      </c>
      <c r="G67" s="8">
        <f t="shared" si="3"/>
        <v>285670.36863778892</v>
      </c>
      <c r="H67" s="8">
        <f t="shared" si="0"/>
        <v>4224505.8408027897</v>
      </c>
      <c r="K67" s="22"/>
      <c r="L67" s="22"/>
      <c r="M67" s="22"/>
      <c r="N67" s="22"/>
      <c r="O67" s="22"/>
      <c r="P67" s="22"/>
      <c r="Q67" s="22"/>
    </row>
    <row r="68" spans="1:17" x14ac:dyDescent="0.25">
      <c r="A68" s="25">
        <v>61</v>
      </c>
      <c r="B68" s="3">
        <f t="shared" si="4"/>
        <v>792958</v>
      </c>
      <c r="C68" s="20">
        <f t="shared" si="1"/>
        <v>17060</v>
      </c>
      <c r="D68" s="7">
        <f t="shared" si="2"/>
        <v>0.9784849986413261</v>
      </c>
      <c r="E68" s="7">
        <v>2.1515001358673933E-2</v>
      </c>
      <c r="F68" s="19">
        <f>SUM(B69:$B$109)/B68+0.5</f>
        <v>16.425920414448179</v>
      </c>
      <c r="G68" s="8">
        <f t="shared" si="3"/>
        <v>275201.43443740497</v>
      </c>
      <c r="H68" s="8">
        <f t="shared" si="0"/>
        <v>3938835.4721650011</v>
      </c>
      <c r="K68" s="22"/>
      <c r="L68" s="22"/>
      <c r="M68" s="22"/>
      <c r="N68" s="22"/>
      <c r="O68" s="22"/>
      <c r="P68" s="22"/>
      <c r="Q68" s="22"/>
    </row>
    <row r="69" spans="1:17" x14ac:dyDescent="0.25">
      <c r="A69" s="25">
        <v>62</v>
      </c>
      <c r="B69" s="3">
        <f t="shared" si="4"/>
        <v>775898</v>
      </c>
      <c r="C69" s="20">
        <f t="shared" si="1"/>
        <v>17070</v>
      </c>
      <c r="D69" s="7">
        <f t="shared" si="2"/>
        <v>0.97799957301451745</v>
      </c>
      <c r="E69" s="7">
        <v>2.2000426985482491E-2</v>
      </c>
      <c r="F69" s="19">
        <f>SUM(B70:$B$109)/B69+0.5</f>
        <v>15.776090413946163</v>
      </c>
      <c r="G69" s="8">
        <f t="shared" si="3"/>
        <v>264649.28364497732</v>
      </c>
      <c r="H69" s="8">
        <f t="shared" si="0"/>
        <v>3663634.0377275962</v>
      </c>
      <c r="K69" s="22"/>
      <c r="L69" s="22"/>
      <c r="M69" s="22"/>
      <c r="N69" s="22"/>
      <c r="O69" s="22"/>
      <c r="P69" s="22"/>
      <c r="Q69" s="22"/>
    </row>
    <row r="70" spans="1:17" x14ac:dyDescent="0.25">
      <c r="A70" s="25">
        <v>63</v>
      </c>
      <c r="B70" s="3">
        <f t="shared" si="4"/>
        <v>758828</v>
      </c>
      <c r="C70" s="20">
        <f t="shared" si="1"/>
        <v>17996</v>
      </c>
      <c r="D70" s="7">
        <f t="shared" si="2"/>
        <v>0.97628448233887499</v>
      </c>
      <c r="E70" s="7">
        <v>2.3715517661124969E-2</v>
      </c>
      <c r="F70" s="19">
        <f>SUM(B71:$B$109)/B70+0.5</f>
        <v>15.119729372137032</v>
      </c>
      <c r="G70" s="8">
        <f t="shared" si="3"/>
        <v>254375.34759644515</v>
      </c>
      <c r="H70" s="8">
        <f t="shared" si="0"/>
        <v>3398984.7540826187</v>
      </c>
      <c r="K70" s="22"/>
      <c r="L70" s="22"/>
      <c r="M70" s="22"/>
      <c r="N70" s="22"/>
      <c r="O70" s="22"/>
      <c r="P70" s="22"/>
      <c r="Q70" s="22"/>
    </row>
    <row r="71" spans="1:17" ht="15" customHeight="1" x14ac:dyDescent="0.25">
      <c r="A71" s="25">
        <v>64</v>
      </c>
      <c r="B71" s="3">
        <f t="shared" si="4"/>
        <v>740832</v>
      </c>
      <c r="C71" s="20">
        <f t="shared" si="1"/>
        <v>19597</v>
      </c>
      <c r="D71" s="7">
        <f t="shared" si="2"/>
        <v>0.97354781830265713</v>
      </c>
      <c r="E71" s="7">
        <v>2.6452181697342897E-2</v>
      </c>
      <c r="F71" s="19">
        <f>SUM(B72:$B$109)/B71+0.5</f>
        <v>14.474866096496912</v>
      </c>
      <c r="G71" s="8">
        <f t="shared" si="3"/>
        <v>244071.4537176289</v>
      </c>
      <c r="H71" s="8">
        <f t="shared" ref="H71:H107" si="5">H72+G71</f>
        <v>3144609.4064861736</v>
      </c>
      <c r="K71" s="22"/>
      <c r="L71" s="22"/>
      <c r="M71" s="22"/>
      <c r="N71" s="22"/>
      <c r="O71" s="22"/>
      <c r="P71" s="22"/>
      <c r="Q71" s="22"/>
    </row>
    <row r="72" spans="1:17" x14ac:dyDescent="0.25">
      <c r="A72" s="25">
        <v>65</v>
      </c>
      <c r="B72" s="3">
        <f t="shared" si="4"/>
        <v>721235</v>
      </c>
      <c r="C72" s="20">
        <f t="shared" ref="C72:C108" si="6">ROUND(B72*E72,0)</f>
        <v>20704</v>
      </c>
      <c r="D72" s="7">
        <f t="shared" ref="D72:D108" si="7">1-E72</f>
        <v>0.97129334824885982</v>
      </c>
      <c r="E72" s="7">
        <v>2.8706651751140178E-2</v>
      </c>
      <c r="F72" s="19">
        <f>SUM(B73:$B$109)/B72+0.5</f>
        <v>13.854583457541578</v>
      </c>
      <c r="G72" s="8">
        <f t="shared" ref="G72:G107" si="8">$B72*1.0175^(-$A72)</f>
        <v>233528.36065215533</v>
      </c>
      <c r="H72" s="8">
        <f t="shared" si="5"/>
        <v>2900537.9527685447</v>
      </c>
      <c r="K72" s="22"/>
      <c r="L72" s="22"/>
      <c r="M72" s="22"/>
      <c r="N72" s="22"/>
      <c r="O72" s="22"/>
      <c r="P72" s="22"/>
      <c r="Q72" s="22"/>
    </row>
    <row r="73" spans="1:17" x14ac:dyDescent="0.25">
      <c r="A73" s="25">
        <v>66</v>
      </c>
      <c r="B73" s="3">
        <f t="shared" ref="B73:B108" si="9">B72-C72</f>
        <v>700531</v>
      </c>
      <c r="C73" s="20">
        <f t="shared" si="6"/>
        <v>20779</v>
      </c>
      <c r="D73" s="7">
        <f t="shared" si="7"/>
        <v>0.97033806816671009</v>
      </c>
      <c r="E73" s="7">
        <v>2.9661931833289898E-2</v>
      </c>
      <c r="F73" s="19">
        <f>SUM(B74:$B$109)/B73+0.5</f>
        <v>13.249274478930982</v>
      </c>
      <c r="G73" s="8">
        <f t="shared" si="8"/>
        <v>222923.46110871219</v>
      </c>
      <c r="H73" s="8">
        <f t="shared" si="5"/>
        <v>2667009.5921163894</v>
      </c>
      <c r="K73" s="22"/>
      <c r="L73" s="22"/>
      <c r="M73" s="22"/>
      <c r="N73" s="22"/>
      <c r="O73" s="22"/>
      <c r="P73" s="22"/>
      <c r="Q73" s="22"/>
    </row>
    <row r="74" spans="1:17" x14ac:dyDescent="0.25">
      <c r="A74" s="25">
        <v>67</v>
      </c>
      <c r="B74" s="3">
        <f t="shared" si="9"/>
        <v>679752</v>
      </c>
      <c r="C74" s="20">
        <f t="shared" si="6"/>
        <v>22559</v>
      </c>
      <c r="D74" s="7">
        <f t="shared" si="7"/>
        <v>0.96681244185922177</v>
      </c>
      <c r="E74" s="7">
        <v>3.3187558140778201E-2</v>
      </c>
      <c r="F74" s="19">
        <f>SUM(B75:$B$109)/B74+0.5</f>
        <v>12.639000694370889</v>
      </c>
      <c r="G74" s="8">
        <f t="shared" si="8"/>
        <v>212590.8140584972</v>
      </c>
      <c r="H74" s="8">
        <f t="shared" si="5"/>
        <v>2444086.1310076774</v>
      </c>
      <c r="K74" s="22"/>
      <c r="L74" s="22"/>
      <c r="M74" s="22"/>
      <c r="N74" s="22"/>
      <c r="O74" s="22"/>
      <c r="P74" s="22"/>
      <c r="Q74" s="22"/>
    </row>
    <row r="75" spans="1:17" x14ac:dyDescent="0.25">
      <c r="A75" s="25">
        <v>68</v>
      </c>
      <c r="B75" s="3">
        <f t="shared" si="9"/>
        <v>657193</v>
      </c>
      <c r="C75" s="20">
        <f t="shared" si="6"/>
        <v>23139</v>
      </c>
      <c r="D75" s="7">
        <f t="shared" si="7"/>
        <v>0.96479174248912947</v>
      </c>
      <c r="E75" s="7">
        <v>3.5208257510870547E-2</v>
      </c>
      <c r="F75" s="19">
        <f>SUM(B76:$B$109)/B75+0.5</f>
        <v>12.055687598620192</v>
      </c>
      <c r="G75" s="8">
        <f t="shared" si="8"/>
        <v>202000.53140286187</v>
      </c>
      <c r="H75" s="8">
        <f t="shared" si="5"/>
        <v>2231495.3169491803</v>
      </c>
      <c r="K75" s="22"/>
      <c r="L75" s="22"/>
      <c r="M75" s="22"/>
      <c r="N75" s="22"/>
      <c r="O75" s="22"/>
      <c r="P75" s="22"/>
      <c r="Q75" s="22"/>
    </row>
    <row r="76" spans="1:17" x14ac:dyDescent="0.25">
      <c r="A76" s="25">
        <v>69</v>
      </c>
      <c r="B76" s="3">
        <f t="shared" si="9"/>
        <v>634054</v>
      </c>
      <c r="C76" s="20">
        <f t="shared" si="6"/>
        <v>23979</v>
      </c>
      <c r="D76" s="7">
        <f t="shared" si="7"/>
        <v>0.96218206102091075</v>
      </c>
      <c r="E76" s="7">
        <v>3.7817938979089277E-2</v>
      </c>
      <c r="F76" s="19">
        <f>SUM(B77:$B$109)/B76+0.5</f>
        <v>11.477397824160088</v>
      </c>
      <c r="G76" s="8">
        <f t="shared" si="8"/>
        <v>191536.44028707317</v>
      </c>
      <c r="H76" s="8">
        <f t="shared" si="5"/>
        <v>2029494.7855463184</v>
      </c>
      <c r="K76" s="22"/>
      <c r="L76" s="22"/>
      <c r="M76" s="22"/>
      <c r="N76" s="22"/>
      <c r="O76" s="22"/>
      <c r="P76" s="22"/>
      <c r="Q76" s="22"/>
    </row>
    <row r="77" spans="1:17" x14ac:dyDescent="0.25">
      <c r="A77" s="25">
        <v>70</v>
      </c>
      <c r="B77" s="3">
        <f t="shared" si="9"/>
        <v>610075</v>
      </c>
      <c r="C77" s="20">
        <f t="shared" si="6"/>
        <v>24746</v>
      </c>
      <c r="D77" s="7">
        <f t="shared" si="7"/>
        <v>0.95943822084244046</v>
      </c>
      <c r="E77" s="7">
        <v>4.0561779157559534E-2</v>
      </c>
      <c r="F77" s="19">
        <f>SUM(B78:$B$109)/B77+0.5</f>
        <v>10.908864483874934</v>
      </c>
      <c r="G77" s="8">
        <f t="shared" si="8"/>
        <v>181123.15549858127</v>
      </c>
      <c r="H77" s="8">
        <f t="shared" si="5"/>
        <v>1837958.3452592453</v>
      </c>
      <c r="K77" s="22"/>
      <c r="L77" s="22"/>
      <c r="M77" s="22"/>
      <c r="N77" s="22"/>
      <c r="O77" s="22"/>
      <c r="P77" s="22"/>
      <c r="Q77" s="22"/>
    </row>
    <row r="78" spans="1:17" x14ac:dyDescent="0.25">
      <c r="A78" s="25">
        <v>71</v>
      </c>
      <c r="B78" s="3">
        <f t="shared" si="9"/>
        <v>585329</v>
      </c>
      <c r="C78" s="20">
        <f t="shared" si="6"/>
        <v>27041</v>
      </c>
      <c r="D78" s="7">
        <f t="shared" si="7"/>
        <v>0.95380119798792873</v>
      </c>
      <c r="E78" s="7">
        <v>4.6198802012071279E-2</v>
      </c>
      <c r="F78" s="19">
        <f>SUM(B79:$B$109)/B78+0.5</f>
        <v>10.348920863309353</v>
      </c>
      <c r="G78" s="8">
        <f t="shared" si="8"/>
        <v>170787.61389623175</v>
      </c>
      <c r="H78" s="8">
        <f t="shared" si="5"/>
        <v>1656835.189760664</v>
      </c>
      <c r="K78" s="22"/>
      <c r="L78" s="22"/>
      <c r="M78" s="22"/>
      <c r="N78" s="22"/>
      <c r="O78" s="22"/>
      <c r="P78" s="22"/>
      <c r="Q78" s="22"/>
    </row>
    <row r="79" spans="1:17" x14ac:dyDescent="0.25">
      <c r="A79" s="25">
        <v>72</v>
      </c>
      <c r="B79" s="3">
        <f t="shared" si="9"/>
        <v>558288</v>
      </c>
      <c r="C79" s="20">
        <f t="shared" si="6"/>
        <v>27924</v>
      </c>
      <c r="D79" s="7">
        <f t="shared" si="7"/>
        <v>0.94998241883361523</v>
      </c>
      <c r="E79" s="7">
        <v>5.0017581166384807E-2</v>
      </c>
      <c r="F79" s="19">
        <f>SUM(B80:$B$109)/B79+0.5</f>
        <v>9.8259590032384718</v>
      </c>
      <c r="G79" s="8">
        <f t="shared" si="8"/>
        <v>160095.89799756481</v>
      </c>
      <c r="H79" s="8">
        <f t="shared" si="5"/>
        <v>1486047.5758644321</v>
      </c>
      <c r="K79" s="22"/>
      <c r="L79" s="22"/>
      <c r="M79" s="22"/>
      <c r="N79" s="22"/>
      <c r="O79" s="22"/>
      <c r="P79" s="22"/>
      <c r="Q79" s="22"/>
    </row>
    <row r="80" spans="1:17" x14ac:dyDescent="0.25">
      <c r="A80" s="25">
        <v>73</v>
      </c>
      <c r="B80" s="3">
        <f t="shared" si="9"/>
        <v>530364</v>
      </c>
      <c r="C80" s="20">
        <f t="shared" si="6"/>
        <v>26698</v>
      </c>
      <c r="D80" s="7">
        <f t="shared" si="7"/>
        <v>0.94966066076411615</v>
      </c>
      <c r="E80" s="7">
        <v>5.033933923588383E-2</v>
      </c>
      <c r="F80" s="19">
        <f>SUM(B81:$B$109)/B80+0.5</f>
        <v>9.3169766424568792</v>
      </c>
      <c r="G80" s="8">
        <f t="shared" si="8"/>
        <v>149472.58002999212</v>
      </c>
      <c r="H80" s="8">
        <f t="shared" si="5"/>
        <v>1325951.6778668673</v>
      </c>
      <c r="K80" s="22"/>
      <c r="L80" s="22"/>
      <c r="M80" s="22"/>
      <c r="N80" s="22"/>
      <c r="O80" s="22"/>
      <c r="P80" s="22"/>
      <c r="Q80" s="22"/>
    </row>
    <row r="81" spans="1:17" x14ac:dyDescent="0.25">
      <c r="A81" s="25">
        <v>74</v>
      </c>
      <c r="B81" s="3">
        <f t="shared" si="9"/>
        <v>503666</v>
      </c>
      <c r="C81" s="20">
        <f t="shared" si="6"/>
        <v>27906</v>
      </c>
      <c r="D81" s="7">
        <f t="shared" si="7"/>
        <v>0.94459399497115815</v>
      </c>
      <c r="E81" s="7">
        <v>5.5406005028841881E-2</v>
      </c>
      <c r="F81" s="19">
        <f>SUM(B82:$B$109)/B81+0.5</f>
        <v>8.7843412102464722</v>
      </c>
      <c r="G81" s="8">
        <f t="shared" si="8"/>
        <v>139506.90708860525</v>
      </c>
      <c r="H81" s="8">
        <f t="shared" si="5"/>
        <v>1176479.0978368751</v>
      </c>
      <c r="K81" s="22"/>
      <c r="L81" s="22"/>
      <c r="M81" s="22"/>
      <c r="N81" s="22"/>
      <c r="O81" s="22"/>
      <c r="P81" s="22"/>
      <c r="Q81" s="22"/>
    </row>
    <row r="82" spans="1:17" x14ac:dyDescent="0.25">
      <c r="A82" s="25">
        <v>75</v>
      </c>
      <c r="B82" s="3">
        <f t="shared" si="9"/>
        <v>475760</v>
      </c>
      <c r="C82" s="20">
        <f t="shared" si="6"/>
        <v>29324</v>
      </c>
      <c r="D82" s="7">
        <f t="shared" si="7"/>
        <v>0.93836461134766147</v>
      </c>
      <c r="E82" s="7">
        <v>6.1635388652338571E-2</v>
      </c>
      <c r="F82" s="19">
        <f>SUM(B83:$B$109)/B82+0.5</f>
        <v>8.2702644190348078</v>
      </c>
      <c r="G82" s="8">
        <f t="shared" si="8"/>
        <v>129510.97807187252</v>
      </c>
      <c r="H82" s="8">
        <f t="shared" si="5"/>
        <v>1036972.1907482698</v>
      </c>
      <c r="K82" s="22"/>
      <c r="L82" s="22"/>
      <c r="M82" s="22"/>
      <c r="N82" s="22"/>
      <c r="O82" s="22"/>
      <c r="P82" s="22"/>
      <c r="Q82" s="22"/>
    </row>
    <row r="83" spans="1:17" x14ac:dyDescent="0.25">
      <c r="A83" s="25">
        <v>76</v>
      </c>
      <c r="B83" s="3">
        <f t="shared" si="9"/>
        <v>446436</v>
      </c>
      <c r="C83" s="20">
        <f t="shared" si="6"/>
        <v>28894</v>
      </c>
      <c r="D83" s="7">
        <f t="shared" si="7"/>
        <v>0.93527949230635488</v>
      </c>
      <c r="E83" s="7">
        <v>6.4720507693645124E-2</v>
      </c>
      <c r="F83" s="19">
        <f>SUM(B84:$B$109)/B83+0.5</f>
        <v>7.7806516499565443</v>
      </c>
      <c r="G83" s="8">
        <f t="shared" si="8"/>
        <v>119438.25455424321</v>
      </c>
      <c r="H83" s="8">
        <f t="shared" si="5"/>
        <v>907461.21267639729</v>
      </c>
      <c r="K83" s="22"/>
      <c r="L83" s="22"/>
      <c r="M83" s="22"/>
      <c r="N83" s="22"/>
      <c r="O83" s="22"/>
      <c r="P83" s="22"/>
      <c r="Q83" s="22"/>
    </row>
    <row r="84" spans="1:17" x14ac:dyDescent="0.25">
      <c r="A84" s="25">
        <v>77</v>
      </c>
      <c r="B84" s="3">
        <f t="shared" si="9"/>
        <v>417542</v>
      </c>
      <c r="C84" s="20">
        <f t="shared" si="6"/>
        <v>29475</v>
      </c>
      <c r="D84" s="7">
        <f t="shared" si="7"/>
        <v>0.92940929140663631</v>
      </c>
      <c r="E84" s="7">
        <v>7.0590708593363721E-2</v>
      </c>
      <c r="F84" s="19">
        <f>SUM(B85:$B$109)/B84+0.5</f>
        <v>7.2844743762304152</v>
      </c>
      <c r="G84" s="8">
        <f t="shared" si="8"/>
        <v>109786.76519748187</v>
      </c>
      <c r="H84" s="8">
        <f t="shared" si="5"/>
        <v>788022.95812215412</v>
      </c>
      <c r="K84" s="22"/>
      <c r="L84" s="22"/>
      <c r="M84" s="22"/>
      <c r="N84" s="22"/>
      <c r="O84" s="22"/>
      <c r="P84" s="22"/>
      <c r="Q84" s="22"/>
    </row>
    <row r="85" spans="1:17" x14ac:dyDescent="0.25">
      <c r="A85" s="25">
        <v>78</v>
      </c>
      <c r="B85" s="3">
        <f t="shared" si="9"/>
        <v>388067</v>
      </c>
      <c r="C85" s="20">
        <f t="shared" si="6"/>
        <v>30079</v>
      </c>
      <c r="D85" s="7">
        <f t="shared" si="7"/>
        <v>0.92248934431660079</v>
      </c>
      <c r="E85" s="7">
        <v>7.751065568339921E-2</v>
      </c>
      <c r="F85" s="19">
        <f>SUM(B86:$B$109)/B85+0.5</f>
        <v>6.7997781310959189</v>
      </c>
      <c r="G85" s="8">
        <f t="shared" si="8"/>
        <v>100281.79921364575</v>
      </c>
      <c r="H85" s="8">
        <f t="shared" si="5"/>
        <v>678236.19292467227</v>
      </c>
      <c r="K85" s="22"/>
      <c r="L85" s="22"/>
      <c r="M85" s="22"/>
      <c r="N85" s="22"/>
      <c r="O85" s="22"/>
      <c r="P85" s="22"/>
      <c r="Q85" s="22"/>
    </row>
    <row r="86" spans="1:17" x14ac:dyDescent="0.25">
      <c r="A86" s="25">
        <v>79</v>
      </c>
      <c r="B86" s="3">
        <f t="shared" si="9"/>
        <v>357988</v>
      </c>
      <c r="C86" s="20">
        <f t="shared" si="6"/>
        <v>31618</v>
      </c>
      <c r="D86" s="7">
        <f t="shared" si="7"/>
        <v>0.91167950487342464</v>
      </c>
      <c r="E86" s="7">
        <v>8.8320495126575319E-2</v>
      </c>
      <c r="F86" s="19">
        <f>SUM(B87:$B$109)/B86+0.5</f>
        <v>6.3291004167737466</v>
      </c>
      <c r="G86" s="8">
        <f t="shared" si="8"/>
        <v>90917.912397760039</v>
      </c>
      <c r="H86" s="8">
        <f t="shared" si="5"/>
        <v>577954.39371102653</v>
      </c>
      <c r="K86" s="22"/>
      <c r="L86" s="22"/>
      <c r="M86" s="22"/>
      <c r="N86" s="22"/>
      <c r="O86" s="22"/>
      <c r="P86" s="22"/>
      <c r="Q86" s="22"/>
    </row>
    <row r="87" spans="1:17" x14ac:dyDescent="0.25">
      <c r="A87" s="25">
        <v>80</v>
      </c>
      <c r="B87" s="3">
        <f t="shared" si="9"/>
        <v>326370</v>
      </c>
      <c r="C87" s="20">
        <f t="shared" si="6"/>
        <v>31387</v>
      </c>
      <c r="D87" s="7">
        <f t="shared" si="7"/>
        <v>0.90383104784809998</v>
      </c>
      <c r="E87" s="7">
        <v>9.6168952151900036E-2</v>
      </c>
      <c r="F87" s="19">
        <f>SUM(B88:$B$109)/B87+0.5</f>
        <v>5.8938107056408366</v>
      </c>
      <c r="G87" s="8">
        <f t="shared" si="8"/>
        <v>81462.324747758088</v>
      </c>
      <c r="H87" s="8">
        <f t="shared" si="5"/>
        <v>487036.48131326644</v>
      </c>
      <c r="K87" s="22"/>
      <c r="L87" s="22"/>
      <c r="M87" s="22"/>
      <c r="N87" s="22"/>
      <c r="O87" s="22"/>
      <c r="P87" s="22"/>
      <c r="Q87" s="22"/>
    </row>
    <row r="88" spans="1:17" x14ac:dyDescent="0.25">
      <c r="A88" s="25">
        <v>81</v>
      </c>
      <c r="B88" s="3">
        <f t="shared" si="9"/>
        <v>294983</v>
      </c>
      <c r="C88" s="20">
        <f t="shared" si="6"/>
        <v>31800</v>
      </c>
      <c r="D88" s="7">
        <f t="shared" si="7"/>
        <v>0.89219761961276323</v>
      </c>
      <c r="E88" s="7">
        <v>0.10780238038723679</v>
      </c>
      <c r="F88" s="19">
        <f>SUM(B89:$B$109)/B88+0.5</f>
        <v>5.4677269537566575</v>
      </c>
      <c r="G88" s="8">
        <f t="shared" si="8"/>
        <v>72361.762850721876</v>
      </c>
      <c r="H88" s="8">
        <f t="shared" si="5"/>
        <v>405574.15656550834</v>
      </c>
      <c r="K88" s="22"/>
      <c r="L88" s="22"/>
      <c r="M88" s="22"/>
      <c r="N88" s="22"/>
      <c r="O88" s="22"/>
      <c r="P88" s="22"/>
      <c r="Q88" s="22"/>
    </row>
    <row r="89" spans="1:17" x14ac:dyDescent="0.25">
      <c r="A89" s="25">
        <v>82</v>
      </c>
      <c r="B89" s="3">
        <f t="shared" si="9"/>
        <v>263183</v>
      </c>
      <c r="C89" s="20">
        <f t="shared" si="6"/>
        <v>31561</v>
      </c>
      <c r="D89" s="7">
        <f t="shared" si="7"/>
        <v>0.8800789943888907</v>
      </c>
      <c r="E89" s="7">
        <v>0.11992100561110935</v>
      </c>
      <c r="F89" s="19">
        <f>SUM(B90:$B$109)/B89+0.5</f>
        <v>5.067969815679584</v>
      </c>
      <c r="G89" s="8">
        <f t="shared" si="8"/>
        <v>63450.575500508072</v>
      </c>
      <c r="H89" s="8">
        <f t="shared" si="5"/>
        <v>333212.39371478645</v>
      </c>
      <c r="K89" s="22"/>
      <c r="L89" s="22"/>
      <c r="M89" s="22"/>
      <c r="N89" s="22"/>
      <c r="O89" s="22"/>
      <c r="P89" s="22"/>
      <c r="Q89" s="22"/>
    </row>
    <row r="90" spans="1:17" x14ac:dyDescent="0.25">
      <c r="A90" s="25">
        <v>83</v>
      </c>
      <c r="B90" s="3">
        <f t="shared" si="9"/>
        <v>231622</v>
      </c>
      <c r="C90" s="20">
        <f t="shared" si="6"/>
        <v>30080</v>
      </c>
      <c r="D90" s="7">
        <f t="shared" si="7"/>
        <v>0.87013196077185406</v>
      </c>
      <c r="E90" s="7">
        <v>0.12986803922814599</v>
      </c>
      <c r="F90" s="19">
        <f>SUM(B91:$B$109)/B90+0.5</f>
        <v>4.6904050565144937</v>
      </c>
      <c r="G90" s="8">
        <f t="shared" si="8"/>
        <v>54881.139724625544</v>
      </c>
      <c r="H90" s="8">
        <f t="shared" si="5"/>
        <v>269761.81821427838</v>
      </c>
      <c r="K90" s="22"/>
      <c r="L90" s="22"/>
      <c r="M90" s="22"/>
      <c r="N90" s="22"/>
      <c r="O90" s="22"/>
      <c r="P90" s="22"/>
      <c r="Q90" s="22"/>
    </row>
    <row r="91" spans="1:17" x14ac:dyDescent="0.25">
      <c r="A91" s="25">
        <v>84</v>
      </c>
      <c r="B91" s="3">
        <f t="shared" si="9"/>
        <v>201542</v>
      </c>
      <c r="C91" s="20">
        <f t="shared" si="6"/>
        <v>29983</v>
      </c>
      <c r="D91" s="7">
        <f t="shared" si="7"/>
        <v>0.85123258643016908</v>
      </c>
      <c r="E91" s="7">
        <v>0.14876741356983086</v>
      </c>
      <c r="F91" s="19">
        <f>SUM(B92:$B$109)/B91+0.5</f>
        <v>4.3158200275873018</v>
      </c>
      <c r="G91" s="8">
        <f t="shared" si="8"/>
        <v>46932.583402294971</v>
      </c>
      <c r="H91" s="8">
        <f t="shared" si="5"/>
        <v>214880.67848965281</v>
      </c>
      <c r="K91" s="22"/>
      <c r="L91" s="22"/>
      <c r="M91" s="22"/>
      <c r="N91" s="22"/>
      <c r="O91" s="22"/>
      <c r="P91" s="22"/>
      <c r="Q91" s="22"/>
    </row>
    <row r="92" spans="1:17" x14ac:dyDescent="0.25">
      <c r="A92" s="25">
        <v>85</v>
      </c>
      <c r="B92" s="3">
        <f t="shared" si="9"/>
        <v>171559</v>
      </c>
      <c r="C92" s="20">
        <f t="shared" si="6"/>
        <v>28650</v>
      </c>
      <c r="D92" s="7">
        <f t="shared" si="7"/>
        <v>0.83300207039337471</v>
      </c>
      <c r="E92" s="7">
        <v>0.16699792960662524</v>
      </c>
      <c r="F92" s="19">
        <f>SUM(B93:$B$109)/B92+0.5</f>
        <v>3.98270274366253</v>
      </c>
      <c r="G92" s="8">
        <f t="shared" si="8"/>
        <v>39263.407267141461</v>
      </c>
      <c r="H92" s="8">
        <f t="shared" si="5"/>
        <v>167948.09508735783</v>
      </c>
      <c r="K92" s="22"/>
      <c r="L92" s="22"/>
      <c r="M92" s="22"/>
      <c r="N92" s="22"/>
      <c r="O92" s="22"/>
      <c r="P92" s="22"/>
      <c r="Q92" s="22"/>
    </row>
    <row r="93" spans="1:17" x14ac:dyDescent="0.25">
      <c r="A93" s="25">
        <v>86</v>
      </c>
      <c r="B93" s="3">
        <f t="shared" si="9"/>
        <v>142909</v>
      </c>
      <c r="C93" s="20">
        <f t="shared" si="6"/>
        <v>25688</v>
      </c>
      <c r="D93" s="7">
        <f t="shared" si="7"/>
        <v>0.82025020076047106</v>
      </c>
      <c r="E93" s="7">
        <v>0.179749799239529</v>
      </c>
      <c r="F93" s="19">
        <f>SUM(B94:$B$109)/B93+0.5</f>
        <v>3.6809053313647144</v>
      </c>
      <c r="G93" s="8">
        <f t="shared" si="8"/>
        <v>32143.979402419423</v>
      </c>
      <c r="H93" s="8">
        <f t="shared" si="5"/>
        <v>128684.68782021636</v>
      </c>
      <c r="K93" s="22"/>
      <c r="L93" s="22"/>
      <c r="M93" s="22"/>
      <c r="N93" s="22"/>
      <c r="O93" s="22"/>
      <c r="P93" s="22"/>
      <c r="Q93" s="22"/>
    </row>
    <row r="94" spans="1:17" x14ac:dyDescent="0.25">
      <c r="A94" s="25">
        <v>87</v>
      </c>
      <c r="B94" s="3">
        <f t="shared" si="9"/>
        <v>117221</v>
      </c>
      <c r="C94" s="20">
        <f t="shared" si="6"/>
        <v>24381</v>
      </c>
      <c r="D94" s="7">
        <f t="shared" si="7"/>
        <v>0.79200772878974179</v>
      </c>
      <c r="E94" s="7">
        <v>0.20799227121025821</v>
      </c>
      <c r="F94" s="19">
        <f>SUM(B95:$B$109)/B94+0.5</f>
        <v>3.377974083142099</v>
      </c>
      <c r="G94" s="8">
        <f t="shared" si="8"/>
        <v>25912.604404421396</v>
      </c>
      <c r="H94" s="8">
        <f t="shared" si="5"/>
        <v>96540.708417796937</v>
      </c>
      <c r="K94" s="22"/>
      <c r="L94" s="22"/>
      <c r="M94" s="22"/>
      <c r="N94" s="22"/>
      <c r="O94" s="22"/>
      <c r="P94" s="22"/>
      <c r="Q94" s="22"/>
    </row>
    <row r="95" spans="1:17" x14ac:dyDescent="0.25">
      <c r="A95" s="25">
        <v>88</v>
      </c>
      <c r="B95" s="3">
        <f t="shared" si="9"/>
        <v>92840</v>
      </c>
      <c r="C95" s="20">
        <f t="shared" si="6"/>
        <v>21037</v>
      </c>
      <c r="D95" s="7">
        <f t="shared" si="7"/>
        <v>0.77340291156844487</v>
      </c>
      <c r="E95" s="7">
        <v>0.22659708843155518</v>
      </c>
      <c r="F95" s="19">
        <f>SUM(B96:$B$109)/B95+0.5</f>
        <v>3.1337677725118485</v>
      </c>
      <c r="G95" s="8">
        <f t="shared" si="8"/>
        <v>20170.021299413558</v>
      </c>
      <c r="H95" s="8">
        <f t="shared" si="5"/>
        <v>70628.104013375545</v>
      </c>
      <c r="K95" s="22"/>
      <c r="L95" s="22"/>
      <c r="M95" s="22"/>
      <c r="N95" s="22"/>
      <c r="O95" s="22"/>
      <c r="P95" s="22"/>
      <c r="Q95" s="22"/>
    </row>
    <row r="96" spans="1:17" x14ac:dyDescent="0.25">
      <c r="A96" s="25">
        <v>89</v>
      </c>
      <c r="B96" s="3">
        <f t="shared" si="9"/>
        <v>71803</v>
      </c>
      <c r="C96" s="20">
        <f t="shared" si="6"/>
        <v>17346</v>
      </c>
      <c r="D96" s="7">
        <f t="shared" si="7"/>
        <v>0.75842353594227041</v>
      </c>
      <c r="E96" s="7">
        <v>0.24157646405772965</v>
      </c>
      <c r="F96" s="19">
        <f>SUM(B97:$B$109)/B96+0.5</f>
        <v>2.9054148155369552</v>
      </c>
      <c r="G96" s="8">
        <f t="shared" si="8"/>
        <v>15331.314653640902</v>
      </c>
      <c r="H96" s="8">
        <f t="shared" si="5"/>
        <v>50458.082713961987</v>
      </c>
      <c r="K96" s="22"/>
      <c r="L96" s="22"/>
      <c r="M96" s="22"/>
      <c r="N96" s="22"/>
      <c r="O96" s="22"/>
      <c r="P96" s="22"/>
      <c r="Q96" s="22"/>
    </row>
    <row r="97" spans="1:17" x14ac:dyDescent="0.25">
      <c r="A97" s="25">
        <v>90</v>
      </c>
      <c r="B97" s="3">
        <f t="shared" si="9"/>
        <v>54457</v>
      </c>
      <c r="C97" s="20">
        <f t="shared" si="6"/>
        <v>14516</v>
      </c>
      <c r="D97" s="7">
        <f t="shared" si="7"/>
        <v>0.73343312980106368</v>
      </c>
      <c r="E97" s="7">
        <v>0.26656687019893638</v>
      </c>
      <c r="F97" s="19">
        <f>SUM(B98:$B$109)/B97+0.5</f>
        <v>2.6716032833244578</v>
      </c>
      <c r="G97" s="8">
        <f t="shared" si="8"/>
        <v>11427.628195413907</v>
      </c>
      <c r="H97" s="8">
        <f t="shared" si="5"/>
        <v>35126.768060321083</v>
      </c>
      <c r="K97" s="22"/>
      <c r="L97" s="22"/>
      <c r="M97" s="22"/>
      <c r="N97" s="22"/>
      <c r="O97" s="22"/>
      <c r="P97" s="22"/>
      <c r="Q97" s="22"/>
    </row>
    <row r="98" spans="1:17" x14ac:dyDescent="0.25">
      <c r="A98" s="25">
        <v>91</v>
      </c>
      <c r="B98" s="3">
        <f t="shared" si="9"/>
        <v>39941</v>
      </c>
      <c r="C98" s="20">
        <f t="shared" si="6"/>
        <v>11847</v>
      </c>
      <c r="D98" s="7">
        <f t="shared" si="7"/>
        <v>0.70338699560945017</v>
      </c>
      <c r="E98" s="7">
        <v>0.29661300439054983</v>
      </c>
      <c r="F98" s="19">
        <f>SUM(B99:$B$109)/B98+0.5</f>
        <v>2.4608422423074034</v>
      </c>
      <c r="G98" s="8">
        <f t="shared" si="8"/>
        <v>8237.3383567293404</v>
      </c>
      <c r="H98" s="8">
        <f t="shared" si="5"/>
        <v>23699.139864907178</v>
      </c>
      <c r="K98" s="22"/>
      <c r="L98" s="22"/>
      <c r="M98" s="22"/>
      <c r="N98" s="22"/>
      <c r="O98" s="22"/>
      <c r="P98" s="22"/>
      <c r="Q98" s="22"/>
    </row>
    <row r="99" spans="1:17" x14ac:dyDescent="0.25">
      <c r="A99" s="25">
        <v>92</v>
      </c>
      <c r="B99" s="3">
        <f t="shared" si="9"/>
        <v>28094</v>
      </c>
      <c r="C99" s="20">
        <f t="shared" si="6"/>
        <v>8935</v>
      </c>
      <c r="D99" s="7">
        <f t="shared" si="7"/>
        <v>0.68197745865664827</v>
      </c>
      <c r="E99" s="7">
        <v>0.31802254134335167</v>
      </c>
      <c r="F99" s="19">
        <f>SUM(B100:$B$109)/B99+0.5</f>
        <v>2.287712678863814</v>
      </c>
      <c r="G99" s="8">
        <f t="shared" si="8"/>
        <v>5694.3889975786542</v>
      </c>
      <c r="H99" s="8">
        <f t="shared" si="5"/>
        <v>15461.801508177836</v>
      </c>
      <c r="K99" s="22"/>
      <c r="L99" s="22"/>
      <c r="M99" s="22"/>
      <c r="N99" s="22"/>
      <c r="O99" s="22"/>
      <c r="P99" s="22"/>
      <c r="Q99" s="22"/>
    </row>
    <row r="100" spans="1:17" x14ac:dyDescent="0.25">
      <c r="A100" s="25">
        <v>93</v>
      </c>
      <c r="B100" s="3">
        <f t="shared" si="9"/>
        <v>19159</v>
      </c>
      <c r="C100" s="20">
        <f t="shared" si="6"/>
        <v>6447</v>
      </c>
      <c r="D100" s="7">
        <f t="shared" si="7"/>
        <v>0.66349083895853422</v>
      </c>
      <c r="E100" s="7">
        <v>0.33650916104146578</v>
      </c>
      <c r="F100" s="19">
        <f>SUM(B101:$B$109)/B100+0.5</f>
        <v>2.1214311811681195</v>
      </c>
      <c r="G100" s="8">
        <f t="shared" si="8"/>
        <v>3816.5589338498194</v>
      </c>
      <c r="H100" s="8">
        <f t="shared" si="5"/>
        <v>9767.4125105991825</v>
      </c>
      <c r="K100" s="22"/>
      <c r="L100" s="22"/>
      <c r="M100" s="22"/>
      <c r="N100" s="22"/>
      <c r="O100" s="22"/>
      <c r="P100" s="22"/>
      <c r="Q100" s="22"/>
    </row>
    <row r="101" spans="1:17" x14ac:dyDescent="0.25">
      <c r="A101" s="25">
        <v>94</v>
      </c>
      <c r="B101" s="3">
        <f t="shared" si="9"/>
        <v>12712</v>
      </c>
      <c r="C101" s="20">
        <f t="shared" si="6"/>
        <v>4787</v>
      </c>
      <c r="D101" s="7">
        <f t="shared" si="7"/>
        <v>0.62342305321553315</v>
      </c>
      <c r="E101" s="7">
        <v>0.37657694678446679</v>
      </c>
      <c r="F101" s="19">
        <f>SUM(B102:$B$109)/B101+0.5</f>
        <v>1.9437539332913782</v>
      </c>
      <c r="G101" s="8">
        <f t="shared" si="8"/>
        <v>2488.7346927027911</v>
      </c>
      <c r="H101" s="8">
        <f t="shared" si="5"/>
        <v>5950.8535767493631</v>
      </c>
      <c r="K101" s="22"/>
      <c r="L101" s="22"/>
      <c r="M101" s="22"/>
      <c r="N101" s="22"/>
      <c r="O101" s="22"/>
      <c r="P101" s="22"/>
      <c r="Q101" s="22"/>
    </row>
    <row r="102" spans="1:17" x14ac:dyDescent="0.25">
      <c r="A102" s="25">
        <v>95</v>
      </c>
      <c r="B102" s="3">
        <f t="shared" si="9"/>
        <v>7925</v>
      </c>
      <c r="C102" s="20">
        <f t="shared" si="6"/>
        <v>3130</v>
      </c>
      <c r="D102" s="7">
        <f t="shared" si="7"/>
        <v>0.60509113124936365</v>
      </c>
      <c r="E102" s="7">
        <v>0.39490886875063641</v>
      </c>
      <c r="F102" s="19">
        <f>SUM(B103:$B$109)/B102+0.5</f>
        <v>1.8158359621451103</v>
      </c>
      <c r="G102" s="8">
        <f t="shared" si="8"/>
        <v>1524.8585901282017</v>
      </c>
      <c r="H102" s="8">
        <f t="shared" si="5"/>
        <v>3462.118884046572</v>
      </c>
      <c r="K102" s="22"/>
      <c r="L102" s="22"/>
      <c r="M102" s="22"/>
      <c r="N102" s="22"/>
      <c r="O102" s="22"/>
      <c r="P102" s="22"/>
      <c r="Q102" s="22"/>
    </row>
    <row r="103" spans="1:17" x14ac:dyDescent="0.25">
      <c r="A103" s="25">
        <v>96</v>
      </c>
      <c r="B103" s="3">
        <f t="shared" si="9"/>
        <v>4795</v>
      </c>
      <c r="C103" s="20">
        <f t="shared" si="6"/>
        <v>2103</v>
      </c>
      <c r="D103" s="7">
        <f t="shared" si="7"/>
        <v>0.56146297948260493</v>
      </c>
      <c r="E103" s="7">
        <v>0.43853702051739513</v>
      </c>
      <c r="F103" s="19">
        <f>SUM(B104:$B$109)/B103+0.5</f>
        <v>1.6747653806047966</v>
      </c>
      <c r="G103" s="8">
        <f t="shared" si="8"/>
        <v>906.74358842213644</v>
      </c>
      <c r="H103" s="8">
        <f t="shared" si="5"/>
        <v>1937.2602939183703</v>
      </c>
      <c r="K103" s="22"/>
      <c r="L103" s="22"/>
      <c r="M103" s="22"/>
      <c r="N103" s="22"/>
      <c r="O103" s="22"/>
      <c r="P103" s="22"/>
      <c r="Q103" s="22"/>
    </row>
    <row r="104" spans="1:17" x14ac:dyDescent="0.25">
      <c r="A104" s="25">
        <v>97</v>
      </c>
      <c r="B104" s="3">
        <f t="shared" si="9"/>
        <v>2692</v>
      </c>
      <c r="C104" s="20">
        <f t="shared" si="6"/>
        <v>1174</v>
      </c>
      <c r="D104" s="7">
        <f t="shared" si="7"/>
        <v>0.56373651595134266</v>
      </c>
      <c r="E104" s="7">
        <v>0.43626348404865734</v>
      </c>
      <c r="F104" s="19">
        <f>SUM(B105:$B$109)/B104+0.5</f>
        <v>1.5924962852897473</v>
      </c>
      <c r="G104" s="8">
        <f t="shared" si="8"/>
        <v>500.30693111065034</v>
      </c>
      <c r="H104" s="8">
        <f t="shared" si="5"/>
        <v>1030.516705496234</v>
      </c>
      <c r="K104" s="22"/>
      <c r="L104" s="22"/>
      <c r="M104" s="22"/>
      <c r="N104" s="22"/>
      <c r="O104" s="22"/>
      <c r="P104" s="22"/>
      <c r="Q104" s="22"/>
    </row>
    <row r="105" spans="1:17" x14ac:dyDescent="0.25">
      <c r="A105" s="25">
        <v>98</v>
      </c>
      <c r="B105" s="3">
        <f t="shared" si="9"/>
        <v>1518</v>
      </c>
      <c r="C105" s="20">
        <f t="shared" si="6"/>
        <v>712</v>
      </c>
      <c r="D105" s="7">
        <f t="shared" si="7"/>
        <v>0.53118756936736955</v>
      </c>
      <c r="E105" s="7">
        <v>0.46881243063263039</v>
      </c>
      <c r="F105" s="19">
        <f>SUM(B106:$B$109)/B105+0.5</f>
        <v>1.437417654808959</v>
      </c>
      <c r="G105" s="8">
        <f t="shared" si="8"/>
        <v>277.26740489646903</v>
      </c>
      <c r="H105" s="8">
        <f t="shared" si="5"/>
        <v>530.20977438558361</v>
      </c>
      <c r="K105" s="22"/>
      <c r="L105" s="22"/>
      <c r="M105" s="22"/>
      <c r="N105" s="22"/>
      <c r="O105" s="22"/>
      <c r="P105" s="22"/>
      <c r="Q105" s="22"/>
    </row>
    <row r="106" spans="1:17" x14ac:dyDescent="0.25">
      <c r="A106" s="25">
        <v>99</v>
      </c>
      <c r="B106" s="3">
        <f t="shared" si="9"/>
        <v>806</v>
      </c>
      <c r="C106" s="20">
        <f t="shared" si="6"/>
        <v>386</v>
      </c>
      <c r="D106" s="7">
        <f t="shared" si="7"/>
        <v>0.5206011271133375</v>
      </c>
      <c r="E106" s="7">
        <v>0.4793988728866625</v>
      </c>
      <c r="F106" s="19">
        <f>SUM(B107:$B$109)/B106+0.5</f>
        <v>1.2655086848635235</v>
      </c>
      <c r="G106" s="8">
        <f t="shared" si="8"/>
        <v>144.68638635897747</v>
      </c>
      <c r="H106" s="8">
        <f t="shared" si="5"/>
        <v>252.94236948911458</v>
      </c>
      <c r="K106" s="22"/>
      <c r="L106" s="22"/>
      <c r="M106" s="22"/>
      <c r="N106" s="22"/>
      <c r="O106" s="22"/>
      <c r="P106" s="22"/>
      <c r="Q106" s="22"/>
    </row>
    <row r="107" spans="1:17" x14ac:dyDescent="0.25">
      <c r="A107" s="25">
        <v>100</v>
      </c>
      <c r="B107" s="3">
        <f t="shared" si="9"/>
        <v>420</v>
      </c>
      <c r="C107" s="20">
        <f t="shared" si="6"/>
        <v>223</v>
      </c>
      <c r="D107" s="7">
        <f t="shared" si="7"/>
        <v>0.46959247648902824</v>
      </c>
      <c r="E107" s="7">
        <v>0.53040752351097176</v>
      </c>
      <c r="F107" s="19">
        <f>SUM(B108:$B$109)/B107+0.5</f>
        <v>0.96904761904761905</v>
      </c>
      <c r="G107" s="8">
        <f t="shared" si="8"/>
        <v>74.098173125112666</v>
      </c>
      <c r="H107" s="8">
        <f t="shared" si="5"/>
        <v>108.25598313013711</v>
      </c>
      <c r="K107" s="22"/>
      <c r="L107" s="22"/>
      <c r="M107" s="22"/>
      <c r="N107" s="22"/>
      <c r="O107" s="22"/>
      <c r="P107" s="22"/>
      <c r="Q107" s="22"/>
    </row>
    <row r="108" spans="1:17" x14ac:dyDescent="0.25">
      <c r="A108" s="25" t="s">
        <v>35</v>
      </c>
      <c r="B108" s="3">
        <f t="shared" si="9"/>
        <v>197</v>
      </c>
      <c r="C108" s="20">
        <f t="shared" si="6"/>
        <v>197</v>
      </c>
      <c r="D108" s="7">
        <f t="shared" si="7"/>
        <v>0</v>
      </c>
      <c r="E108" s="7">
        <v>1</v>
      </c>
      <c r="F108" s="19">
        <f>SUM(B109:$B$109)/B108+0.5</f>
        <v>0.5</v>
      </c>
      <c r="G108" s="8">
        <f>$B108*1.0175^(-101)</f>
        <v>34.157810005024444</v>
      </c>
      <c r="H108" s="8">
        <f>G108</f>
        <v>34.157810005024444</v>
      </c>
      <c r="K108" s="22"/>
      <c r="L108" s="22"/>
      <c r="M108" s="22"/>
      <c r="N108" s="22"/>
      <c r="O108" s="22"/>
      <c r="P108" s="22"/>
      <c r="Q108" s="22"/>
    </row>
  </sheetData>
  <mergeCells count="3">
    <mergeCell ref="G1:H1"/>
    <mergeCell ref="A2:H2"/>
    <mergeCell ref="A3:H3"/>
  </mergeCells>
  <conditionalFormatting sqref="K7:Q108">
    <cfRule type="cellIs" dxfId="0" priority="1" operator="not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447"/>
  <sheetViews>
    <sheetView topLeftCell="A71" workbookViewId="0">
      <selection activeCell="J110" sqref="J110"/>
    </sheetView>
  </sheetViews>
  <sheetFormatPr defaultRowHeight="10.5" x14ac:dyDescent="0.15"/>
  <cols>
    <col min="1" max="1" width="10" style="27" customWidth="1"/>
    <col min="2" max="256" width="9.140625" style="27"/>
    <col min="257" max="257" width="10" style="27" customWidth="1"/>
    <col min="258" max="512" width="9.140625" style="27"/>
    <col min="513" max="513" width="10" style="27" customWidth="1"/>
    <col min="514" max="768" width="9.140625" style="27"/>
    <col min="769" max="769" width="10" style="27" customWidth="1"/>
    <col min="770" max="1024" width="9.140625" style="27"/>
    <col min="1025" max="1025" width="10" style="27" customWidth="1"/>
    <col min="1026" max="1280" width="9.140625" style="27"/>
    <col min="1281" max="1281" width="10" style="27" customWidth="1"/>
    <col min="1282" max="1536" width="9.140625" style="27"/>
    <col min="1537" max="1537" width="10" style="27" customWidth="1"/>
    <col min="1538" max="1792" width="9.140625" style="27"/>
    <col min="1793" max="1793" width="10" style="27" customWidth="1"/>
    <col min="1794" max="2048" width="9.140625" style="27"/>
    <col min="2049" max="2049" width="10" style="27" customWidth="1"/>
    <col min="2050" max="2304" width="9.140625" style="27"/>
    <col min="2305" max="2305" width="10" style="27" customWidth="1"/>
    <col min="2306" max="2560" width="9.140625" style="27"/>
    <col min="2561" max="2561" width="10" style="27" customWidth="1"/>
    <col min="2562" max="2816" width="9.140625" style="27"/>
    <col min="2817" max="2817" width="10" style="27" customWidth="1"/>
    <col min="2818" max="3072" width="9.140625" style="27"/>
    <col min="3073" max="3073" width="10" style="27" customWidth="1"/>
    <col min="3074" max="3328" width="9.140625" style="27"/>
    <col min="3329" max="3329" width="10" style="27" customWidth="1"/>
    <col min="3330" max="3584" width="9.140625" style="27"/>
    <col min="3585" max="3585" width="10" style="27" customWidth="1"/>
    <col min="3586" max="3840" width="9.140625" style="27"/>
    <col min="3841" max="3841" width="10" style="27" customWidth="1"/>
    <col min="3842" max="4096" width="9.140625" style="27"/>
    <col min="4097" max="4097" width="10" style="27" customWidth="1"/>
    <col min="4098" max="4352" width="9.140625" style="27"/>
    <col min="4353" max="4353" width="10" style="27" customWidth="1"/>
    <col min="4354" max="4608" width="9.140625" style="27"/>
    <col min="4609" max="4609" width="10" style="27" customWidth="1"/>
    <col min="4610" max="4864" width="9.140625" style="27"/>
    <col min="4865" max="4865" width="10" style="27" customWidth="1"/>
    <col min="4866" max="5120" width="9.140625" style="27"/>
    <col min="5121" max="5121" width="10" style="27" customWidth="1"/>
    <col min="5122" max="5376" width="9.140625" style="27"/>
    <col min="5377" max="5377" width="10" style="27" customWidth="1"/>
    <col min="5378" max="5632" width="9.140625" style="27"/>
    <col min="5633" max="5633" width="10" style="27" customWidth="1"/>
    <col min="5634" max="5888" width="9.140625" style="27"/>
    <col min="5889" max="5889" width="10" style="27" customWidth="1"/>
    <col min="5890" max="6144" width="9.140625" style="27"/>
    <col min="6145" max="6145" width="10" style="27" customWidth="1"/>
    <col min="6146" max="6400" width="9.140625" style="27"/>
    <col min="6401" max="6401" width="10" style="27" customWidth="1"/>
    <col min="6402" max="6656" width="9.140625" style="27"/>
    <col min="6657" max="6657" width="10" style="27" customWidth="1"/>
    <col min="6658" max="6912" width="9.140625" style="27"/>
    <col min="6913" max="6913" width="10" style="27" customWidth="1"/>
    <col min="6914" max="7168" width="9.140625" style="27"/>
    <col min="7169" max="7169" width="10" style="27" customWidth="1"/>
    <col min="7170" max="7424" width="9.140625" style="27"/>
    <col min="7425" max="7425" width="10" style="27" customWidth="1"/>
    <col min="7426" max="7680" width="9.140625" style="27"/>
    <col min="7681" max="7681" width="10" style="27" customWidth="1"/>
    <col min="7682" max="7936" width="9.140625" style="27"/>
    <col min="7937" max="7937" width="10" style="27" customWidth="1"/>
    <col min="7938" max="8192" width="9.140625" style="27"/>
    <col min="8193" max="8193" width="10" style="27" customWidth="1"/>
    <col min="8194" max="8448" width="9.140625" style="27"/>
    <col min="8449" max="8449" width="10" style="27" customWidth="1"/>
    <col min="8450" max="8704" width="9.140625" style="27"/>
    <col min="8705" max="8705" width="10" style="27" customWidth="1"/>
    <col min="8706" max="8960" width="9.140625" style="27"/>
    <col min="8961" max="8961" width="10" style="27" customWidth="1"/>
    <col min="8962" max="9216" width="9.140625" style="27"/>
    <col min="9217" max="9217" width="10" style="27" customWidth="1"/>
    <col min="9218" max="9472" width="9.140625" style="27"/>
    <col min="9473" max="9473" width="10" style="27" customWidth="1"/>
    <col min="9474" max="9728" width="9.140625" style="27"/>
    <col min="9729" max="9729" width="10" style="27" customWidth="1"/>
    <col min="9730" max="9984" width="9.140625" style="27"/>
    <col min="9985" max="9985" width="10" style="27" customWidth="1"/>
    <col min="9986" max="10240" width="9.140625" style="27"/>
    <col min="10241" max="10241" width="10" style="27" customWidth="1"/>
    <col min="10242" max="10496" width="9.140625" style="27"/>
    <col min="10497" max="10497" width="10" style="27" customWidth="1"/>
    <col min="10498" max="10752" width="9.140625" style="27"/>
    <col min="10753" max="10753" width="10" style="27" customWidth="1"/>
    <col min="10754" max="11008" width="9.140625" style="27"/>
    <col min="11009" max="11009" width="10" style="27" customWidth="1"/>
    <col min="11010" max="11264" width="9.140625" style="27"/>
    <col min="11265" max="11265" width="10" style="27" customWidth="1"/>
    <col min="11266" max="11520" width="9.140625" style="27"/>
    <col min="11521" max="11521" width="10" style="27" customWidth="1"/>
    <col min="11522" max="11776" width="9.140625" style="27"/>
    <col min="11777" max="11777" width="10" style="27" customWidth="1"/>
    <col min="11778" max="12032" width="9.140625" style="27"/>
    <col min="12033" max="12033" width="10" style="27" customWidth="1"/>
    <col min="12034" max="12288" width="9.140625" style="27"/>
    <col min="12289" max="12289" width="10" style="27" customWidth="1"/>
    <col min="12290" max="12544" width="9.140625" style="27"/>
    <col min="12545" max="12545" width="10" style="27" customWidth="1"/>
    <col min="12546" max="12800" width="9.140625" style="27"/>
    <col min="12801" max="12801" width="10" style="27" customWidth="1"/>
    <col min="12802" max="13056" width="9.140625" style="27"/>
    <col min="13057" max="13057" width="10" style="27" customWidth="1"/>
    <col min="13058" max="13312" width="9.140625" style="27"/>
    <col min="13313" max="13313" width="10" style="27" customWidth="1"/>
    <col min="13314" max="13568" width="9.140625" style="27"/>
    <col min="13569" max="13569" width="10" style="27" customWidth="1"/>
    <col min="13570" max="13824" width="9.140625" style="27"/>
    <col min="13825" max="13825" width="10" style="27" customWidth="1"/>
    <col min="13826" max="14080" width="9.140625" style="27"/>
    <col min="14081" max="14081" width="10" style="27" customWidth="1"/>
    <col min="14082" max="14336" width="9.140625" style="27"/>
    <col min="14337" max="14337" width="10" style="27" customWidth="1"/>
    <col min="14338" max="14592" width="9.140625" style="27"/>
    <col min="14593" max="14593" width="10" style="27" customWidth="1"/>
    <col min="14594" max="14848" width="9.140625" style="27"/>
    <col min="14849" max="14849" width="10" style="27" customWidth="1"/>
    <col min="14850" max="15104" width="9.140625" style="27"/>
    <col min="15105" max="15105" width="10" style="27" customWidth="1"/>
    <col min="15106" max="15360" width="9.140625" style="27"/>
    <col min="15361" max="15361" width="10" style="27" customWidth="1"/>
    <col min="15362" max="15616" width="9.140625" style="27"/>
    <col min="15617" max="15617" width="10" style="27" customWidth="1"/>
    <col min="15618" max="15872" width="9.140625" style="27"/>
    <col min="15873" max="15873" width="10" style="27" customWidth="1"/>
    <col min="15874" max="16128" width="9.140625" style="27"/>
    <col min="16129" max="16129" width="10" style="27" customWidth="1"/>
    <col min="16130" max="16384" width="9.140625" style="27"/>
  </cols>
  <sheetData>
    <row r="2" spans="1:10" ht="30.75" customHeight="1" x14ac:dyDescent="0.2">
      <c r="A2" s="58" t="s">
        <v>36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3.5" customHeight="1" thickBo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13.5" customHeight="1" x14ac:dyDescent="0.15">
      <c r="A4" s="29" t="s">
        <v>18</v>
      </c>
      <c r="B4" s="60" t="s">
        <v>19</v>
      </c>
      <c r="C4" s="60"/>
      <c r="D4" s="60"/>
      <c r="E4" s="60" t="s">
        <v>19</v>
      </c>
      <c r="F4" s="60"/>
      <c r="G4" s="60"/>
      <c r="H4" s="61" t="s">
        <v>20</v>
      </c>
      <c r="I4" s="62"/>
      <c r="J4" s="63"/>
    </row>
    <row r="5" spans="1:10" ht="13.5" customHeight="1" x14ac:dyDescent="0.15">
      <c r="A5" s="30" t="s">
        <v>21</v>
      </c>
      <c r="B5" s="64" t="s">
        <v>22</v>
      </c>
      <c r="C5" s="64"/>
      <c r="D5" s="64"/>
      <c r="E5" s="64" t="s">
        <v>23</v>
      </c>
      <c r="F5" s="64"/>
      <c r="G5" s="64"/>
      <c r="H5" s="65" t="s">
        <v>24</v>
      </c>
      <c r="I5" s="66"/>
      <c r="J5" s="67"/>
    </row>
    <row r="6" spans="1:10" ht="13.5" customHeight="1" thickBot="1" x14ac:dyDescent="0.2">
      <c r="A6" s="31" t="s">
        <v>25</v>
      </c>
      <c r="B6" s="74" t="s">
        <v>26</v>
      </c>
      <c r="C6" s="74"/>
      <c r="D6" s="74"/>
      <c r="E6" s="75" t="s">
        <v>27</v>
      </c>
      <c r="F6" s="75"/>
      <c r="G6" s="75"/>
      <c r="H6" s="32"/>
      <c r="I6" s="33"/>
      <c r="J6" s="34"/>
    </row>
    <row r="7" spans="1:10" ht="13.5" customHeight="1" thickBot="1" x14ac:dyDescent="0.2">
      <c r="A7" s="35" t="s">
        <v>0</v>
      </c>
      <c r="B7" s="76" t="s">
        <v>28</v>
      </c>
      <c r="C7" s="76"/>
      <c r="D7" s="76"/>
      <c r="E7" s="76" t="s">
        <v>29</v>
      </c>
      <c r="F7" s="76"/>
      <c r="G7" s="76"/>
      <c r="H7" s="76" t="s">
        <v>30</v>
      </c>
      <c r="I7" s="76"/>
      <c r="J7" s="76"/>
    </row>
    <row r="8" spans="1:10" ht="18.75" customHeight="1" thickBot="1" x14ac:dyDescent="0.2">
      <c r="A8" s="36"/>
      <c r="B8" s="37" t="s">
        <v>31</v>
      </c>
      <c r="C8" s="38" t="s">
        <v>10</v>
      </c>
      <c r="D8" s="38" t="s">
        <v>2</v>
      </c>
      <c r="E8" s="37" t="s">
        <v>31</v>
      </c>
      <c r="F8" s="38" t="s">
        <v>10</v>
      </c>
      <c r="G8" s="38" t="s">
        <v>2</v>
      </c>
      <c r="H8" s="37" t="s">
        <v>31</v>
      </c>
      <c r="I8" s="38" t="s">
        <v>10</v>
      </c>
      <c r="J8" s="38" t="s">
        <v>2</v>
      </c>
    </row>
    <row r="9" spans="1:10" ht="13.5" customHeight="1" thickBot="1" x14ac:dyDescent="0.2">
      <c r="A9" s="77" t="s">
        <v>32</v>
      </c>
      <c r="B9" s="78"/>
      <c r="C9" s="78"/>
      <c r="D9" s="78"/>
      <c r="E9" s="78"/>
      <c r="F9" s="78"/>
      <c r="G9" s="78"/>
      <c r="H9" s="78"/>
      <c r="I9" s="78"/>
      <c r="J9" s="79"/>
    </row>
    <row r="10" spans="1:10" ht="13.5" customHeight="1" thickBot="1" x14ac:dyDescent="0.2">
      <c r="A10" s="39">
        <v>0</v>
      </c>
      <c r="B10" s="40">
        <v>4.7779273717275085E-3</v>
      </c>
      <c r="C10" s="41">
        <v>5.4132996419234587E-3</v>
      </c>
      <c r="D10" s="41">
        <v>4.1131305683834215E-3</v>
      </c>
      <c r="E10" s="40">
        <v>0.99522207262827245</v>
      </c>
      <c r="F10" s="40">
        <v>0.9945867003580765</v>
      </c>
      <c r="G10" s="41">
        <v>0.99588686943161653</v>
      </c>
      <c r="H10" s="42">
        <v>73.47</v>
      </c>
      <c r="I10" s="43">
        <v>69.88</v>
      </c>
      <c r="J10" s="42">
        <v>77.28</v>
      </c>
    </row>
    <row r="11" spans="1:10" ht="13.5" customHeight="1" thickBot="1" x14ac:dyDescent="0.2">
      <c r="A11" s="39">
        <v>1</v>
      </c>
      <c r="B11" s="40">
        <v>5.1073277445547963E-4</v>
      </c>
      <c r="C11" s="41">
        <v>5.5086385372018056E-4</v>
      </c>
      <c r="D11" s="41">
        <v>4.687039245165228E-4</v>
      </c>
      <c r="E11" s="40">
        <v>0.99948926722554454</v>
      </c>
      <c r="F11" s="40">
        <v>0.99944913614627984</v>
      </c>
      <c r="G11" s="41">
        <v>0.99953129607548352</v>
      </c>
      <c r="H11" s="42">
        <v>72.819999999999993</v>
      </c>
      <c r="I11" s="43">
        <v>69.260000000000005</v>
      </c>
      <c r="J11" s="42">
        <v>76.599999999999994</v>
      </c>
    </row>
    <row r="12" spans="1:10" ht="13.5" customHeight="1" thickBot="1" x14ac:dyDescent="0.2">
      <c r="A12" s="39">
        <v>2</v>
      </c>
      <c r="B12" s="40">
        <v>2.6317981056930465E-4</v>
      </c>
      <c r="C12" s="41">
        <v>3.4201902934820219E-4</v>
      </c>
      <c r="D12" s="41">
        <v>1.8014750303808289E-4</v>
      </c>
      <c r="E12" s="40">
        <v>0.99973682018943066</v>
      </c>
      <c r="F12" s="40">
        <v>0.99965798097065184</v>
      </c>
      <c r="G12" s="41">
        <v>0.99981985249696192</v>
      </c>
      <c r="H12" s="42">
        <v>71.86</v>
      </c>
      <c r="I12" s="43">
        <v>68.3</v>
      </c>
      <c r="J12" s="42">
        <v>75.63</v>
      </c>
    </row>
    <row r="13" spans="1:10" ht="13.5" customHeight="1" thickBot="1" x14ac:dyDescent="0.2">
      <c r="A13" s="39">
        <v>3</v>
      </c>
      <c r="B13" s="40">
        <v>1.9343173156212776E-4</v>
      </c>
      <c r="C13" s="41">
        <v>1.719411574338593E-4</v>
      </c>
      <c r="D13" s="41">
        <v>2.1601679533694585E-4</v>
      </c>
      <c r="E13" s="40">
        <v>0.99980656826843783</v>
      </c>
      <c r="F13" s="40">
        <v>0.99982805884256609</v>
      </c>
      <c r="G13" s="41">
        <v>0.99978398320466311</v>
      </c>
      <c r="H13" s="42">
        <v>70.88</v>
      </c>
      <c r="I13" s="43">
        <v>67.319999999999993</v>
      </c>
      <c r="J13" s="42">
        <v>74.650000000000006</v>
      </c>
    </row>
    <row r="14" spans="1:10" ht="13.5" customHeight="1" thickBot="1" x14ac:dyDescent="0.2">
      <c r="A14" s="39">
        <v>4</v>
      </c>
      <c r="B14" s="40">
        <v>2.4588203489971539E-4</v>
      </c>
      <c r="C14" s="41">
        <v>2.7473319479027163E-4</v>
      </c>
      <c r="D14" s="41">
        <v>2.1574978148902312E-4</v>
      </c>
      <c r="E14" s="40">
        <v>0.99975411796510028</v>
      </c>
      <c r="F14" s="40">
        <v>0.99972526680520968</v>
      </c>
      <c r="G14" s="41">
        <v>0.99978425021851103</v>
      </c>
      <c r="H14" s="42">
        <v>69.89</v>
      </c>
      <c r="I14" s="43">
        <v>66.33</v>
      </c>
      <c r="J14" s="42">
        <v>73.66</v>
      </c>
    </row>
    <row r="15" spans="1:10" ht="13.5" customHeight="1" thickBot="1" x14ac:dyDescent="0.2">
      <c r="A15" s="39">
        <v>5</v>
      </c>
      <c r="B15" s="40">
        <v>2.0821014233245329E-4</v>
      </c>
      <c r="C15" s="41">
        <v>1.9470247028759177E-4</v>
      </c>
      <c r="D15" s="41">
        <v>2.224560863129615E-4</v>
      </c>
      <c r="E15" s="40">
        <v>0.99979178985766759</v>
      </c>
      <c r="F15" s="40">
        <v>0.99980529752971237</v>
      </c>
      <c r="G15" s="41">
        <v>0.99977754391368701</v>
      </c>
      <c r="H15" s="42">
        <v>68.91</v>
      </c>
      <c r="I15" s="43">
        <v>65.349999999999994</v>
      </c>
      <c r="J15" s="42">
        <v>72.680000000000007</v>
      </c>
    </row>
    <row r="16" spans="1:10" ht="13.5" customHeight="1" thickBot="1" x14ac:dyDescent="0.2">
      <c r="A16" s="39">
        <v>6</v>
      </c>
      <c r="B16" s="40">
        <v>1.7213679137020887E-4</v>
      </c>
      <c r="C16" s="41">
        <v>1.4374930121867463E-4</v>
      </c>
      <c r="D16" s="41">
        <v>2.0206442487413071E-4</v>
      </c>
      <c r="E16" s="40">
        <v>0.99982786320862982</v>
      </c>
      <c r="F16" s="40">
        <v>0.99985625069878137</v>
      </c>
      <c r="G16" s="41">
        <v>0.99979793557512586</v>
      </c>
      <c r="H16" s="42">
        <v>67.930000000000007</v>
      </c>
      <c r="I16" s="43">
        <v>64.36</v>
      </c>
      <c r="J16" s="42">
        <v>71.69</v>
      </c>
    </row>
    <row r="17" spans="1:10" ht="13.5" customHeight="1" thickBot="1" x14ac:dyDescent="0.2">
      <c r="A17" s="39">
        <v>7</v>
      </c>
      <c r="B17" s="40">
        <v>1.3033561420658195E-4</v>
      </c>
      <c r="C17" s="41">
        <v>9.5020904599011781E-5</v>
      </c>
      <c r="D17" s="41">
        <v>1.6774020397208804E-4</v>
      </c>
      <c r="E17" s="40">
        <v>0.99986966438579339</v>
      </c>
      <c r="F17" s="40">
        <v>0.99990497909540099</v>
      </c>
      <c r="G17" s="41">
        <v>0.99983225979602797</v>
      </c>
      <c r="H17" s="42">
        <v>66.94</v>
      </c>
      <c r="I17" s="43">
        <v>63.37</v>
      </c>
      <c r="J17" s="42">
        <v>70.709999999999994</v>
      </c>
    </row>
    <row r="18" spans="1:10" ht="13.5" customHeight="1" thickBot="1" x14ac:dyDescent="0.2">
      <c r="A18" s="39">
        <v>8</v>
      </c>
      <c r="B18" s="40">
        <v>9.7844166856919212E-5</v>
      </c>
      <c r="C18" s="41">
        <v>1.4282087088993272E-4</v>
      </c>
      <c r="D18" s="41">
        <v>5.0311933990742602E-5</v>
      </c>
      <c r="E18" s="40">
        <v>0.99990215583314312</v>
      </c>
      <c r="F18" s="40">
        <v>0.9998571791291101</v>
      </c>
      <c r="G18" s="41">
        <v>0.99994968806600926</v>
      </c>
      <c r="H18" s="42">
        <v>65.95</v>
      </c>
      <c r="I18" s="43">
        <v>62.38</v>
      </c>
      <c r="J18" s="42">
        <v>69.72</v>
      </c>
    </row>
    <row r="19" spans="1:10" ht="13.5" customHeight="1" thickBot="1" x14ac:dyDescent="0.2">
      <c r="A19" s="39">
        <v>9</v>
      </c>
      <c r="B19" s="40">
        <v>1.3983483038857632E-4</v>
      </c>
      <c r="C19" s="41">
        <v>2.2449388655041092E-4</v>
      </c>
      <c r="D19" s="41">
        <v>5.0667544904111675E-5</v>
      </c>
      <c r="E19" s="40">
        <v>0.9998601651696114</v>
      </c>
      <c r="F19" s="40">
        <v>0.99977550611344956</v>
      </c>
      <c r="G19" s="41">
        <v>0.99994933245509587</v>
      </c>
      <c r="H19" s="42">
        <v>64.95</v>
      </c>
      <c r="I19" s="43">
        <v>61.39</v>
      </c>
      <c r="J19" s="42">
        <v>68.72</v>
      </c>
    </row>
    <row r="20" spans="1:10" ht="13.5" customHeight="1" thickBot="1" x14ac:dyDescent="0.2">
      <c r="A20" s="39">
        <v>10</v>
      </c>
      <c r="B20" s="40">
        <v>1.723925624923039E-4</v>
      </c>
      <c r="C20" s="41">
        <v>1.4372978799856272E-4</v>
      </c>
      <c r="D20" s="41">
        <v>2.0271126314455848E-4</v>
      </c>
      <c r="E20" s="40">
        <v>0.99982760743750765</v>
      </c>
      <c r="F20" s="40">
        <v>0.99985627021200141</v>
      </c>
      <c r="G20" s="41">
        <v>0.99979728873685547</v>
      </c>
      <c r="H20" s="42">
        <v>63.96</v>
      </c>
      <c r="I20" s="43">
        <v>60.4</v>
      </c>
      <c r="J20" s="42">
        <v>67.73</v>
      </c>
    </row>
    <row r="21" spans="1:10" ht="13.5" customHeight="1" thickBot="1" x14ac:dyDescent="0.2">
      <c r="A21" s="39">
        <v>11</v>
      </c>
      <c r="B21" s="40">
        <v>2.1669689722146423E-4</v>
      </c>
      <c r="C21" s="41">
        <v>2.0262634921871956E-4</v>
      </c>
      <c r="D21" s="41">
        <v>2.3163276279977829E-4</v>
      </c>
      <c r="E21" s="40">
        <v>0.99978330310277852</v>
      </c>
      <c r="F21" s="40">
        <v>0.99979737365078125</v>
      </c>
      <c r="G21" s="41">
        <v>0.9997683672372002</v>
      </c>
      <c r="H21" s="42">
        <v>62.97</v>
      </c>
      <c r="I21" s="43">
        <v>59.41</v>
      </c>
      <c r="J21" s="42">
        <v>66.739999999999995</v>
      </c>
    </row>
    <row r="22" spans="1:10" ht="13.5" customHeight="1" thickBot="1" x14ac:dyDescent="0.2">
      <c r="A22" s="39">
        <v>12</v>
      </c>
      <c r="B22" s="40">
        <v>1.9924440391438621E-4</v>
      </c>
      <c r="C22" s="41">
        <v>2.3883627027309435E-4</v>
      </c>
      <c r="D22" s="41">
        <v>1.5747659504106203E-4</v>
      </c>
      <c r="E22" s="40">
        <v>0.99980075559608561</v>
      </c>
      <c r="F22" s="40">
        <v>0.9997611637297269</v>
      </c>
      <c r="G22" s="41">
        <v>0.99984252340495894</v>
      </c>
      <c r="H22" s="42">
        <v>61.99</v>
      </c>
      <c r="I22" s="43">
        <v>58.42</v>
      </c>
      <c r="J22" s="42">
        <v>65.760000000000005</v>
      </c>
    </row>
    <row r="23" spans="1:10" ht="13.5" customHeight="1" thickBot="1" x14ac:dyDescent="0.2">
      <c r="A23" s="39">
        <v>13</v>
      </c>
      <c r="B23" s="40">
        <v>2.2975131273229895E-4</v>
      </c>
      <c r="C23" s="41">
        <v>2.4592238978698782E-4</v>
      </c>
      <c r="D23" s="41">
        <v>2.1276272397076031E-4</v>
      </c>
      <c r="E23" s="40">
        <v>0.99977024868726772</v>
      </c>
      <c r="F23" s="40">
        <v>0.99975407761021307</v>
      </c>
      <c r="G23" s="41">
        <v>0.99978723727602925</v>
      </c>
      <c r="H23" s="42">
        <v>61</v>
      </c>
      <c r="I23" s="43">
        <v>57.44</v>
      </c>
      <c r="J23" s="42">
        <v>64.77</v>
      </c>
    </row>
    <row r="24" spans="1:10" ht="13.5" customHeight="1" thickBot="1" x14ac:dyDescent="0.2">
      <c r="A24" s="39">
        <v>14</v>
      </c>
      <c r="B24" s="40">
        <v>2.3304328215151572E-4</v>
      </c>
      <c r="C24" s="41">
        <v>2.4850349732127847E-4</v>
      </c>
      <c r="D24" s="41">
        <v>2.1667466299351524E-4</v>
      </c>
      <c r="E24" s="40">
        <v>0.99976695671784843</v>
      </c>
      <c r="F24" s="40">
        <v>0.99975149650267869</v>
      </c>
      <c r="G24" s="41">
        <v>0.99978332533700653</v>
      </c>
      <c r="H24" s="42">
        <v>60.01</v>
      </c>
      <c r="I24" s="43">
        <v>56.45</v>
      </c>
      <c r="J24" s="42">
        <v>63.78</v>
      </c>
    </row>
    <row r="25" spans="1:10" ht="13.5" customHeight="1" thickBot="1" x14ac:dyDescent="0.2">
      <c r="A25" s="39">
        <v>15</v>
      </c>
      <c r="B25" s="40">
        <v>3.0351611748408484E-4</v>
      </c>
      <c r="C25" s="41">
        <v>3.6119012145017831E-4</v>
      </c>
      <c r="D25" s="41">
        <v>2.4175222009122118E-4</v>
      </c>
      <c r="E25" s="40">
        <v>0.99969648388251586</v>
      </c>
      <c r="F25" s="40">
        <v>0.99963880987854981</v>
      </c>
      <c r="G25" s="41">
        <v>0.99975824777990874</v>
      </c>
      <c r="H25" s="42">
        <v>59.03</v>
      </c>
      <c r="I25" s="43">
        <v>55.46</v>
      </c>
      <c r="J25" s="42">
        <v>62.79</v>
      </c>
    </row>
    <row r="26" spans="1:10" ht="13.5" customHeight="1" thickBot="1" x14ac:dyDescent="0.2">
      <c r="A26" s="39">
        <v>16</v>
      </c>
      <c r="B26" s="40">
        <v>3.4620463109078615E-4</v>
      </c>
      <c r="C26" s="41">
        <v>3.7334909696187172E-4</v>
      </c>
      <c r="D26" s="41">
        <v>3.1708416081173543E-4</v>
      </c>
      <c r="E26" s="40">
        <v>0.99965379536890919</v>
      </c>
      <c r="F26" s="40">
        <v>0.99962665090303815</v>
      </c>
      <c r="G26" s="41">
        <v>0.99968291583918822</v>
      </c>
      <c r="H26" s="42">
        <v>58.04</v>
      </c>
      <c r="I26" s="43">
        <v>54.48</v>
      </c>
      <c r="J26" s="42">
        <v>61.81</v>
      </c>
    </row>
    <row r="27" spans="1:10" ht="13.5" customHeight="1" thickBot="1" x14ac:dyDescent="0.2">
      <c r="A27" s="39">
        <v>17</v>
      </c>
      <c r="B27" s="40">
        <v>4.821660895914474E-4</v>
      </c>
      <c r="C27" s="41">
        <v>5.7945354311697724E-4</v>
      </c>
      <c r="D27" s="41">
        <v>3.7824733937382875E-4</v>
      </c>
      <c r="E27" s="40">
        <v>0.9995178339104086</v>
      </c>
      <c r="F27" s="40">
        <v>0.99942054645688305</v>
      </c>
      <c r="G27" s="41">
        <v>0.99962175266062614</v>
      </c>
      <c r="H27" s="42">
        <v>57.06</v>
      </c>
      <c r="I27" s="43">
        <v>53.5</v>
      </c>
      <c r="J27" s="42">
        <v>60.83</v>
      </c>
    </row>
    <row r="28" spans="1:10" ht="13.5" customHeight="1" thickBot="1" x14ac:dyDescent="0.2">
      <c r="A28" s="39">
        <v>18</v>
      </c>
      <c r="B28" s="40">
        <v>4.6931330929880327E-4</v>
      </c>
      <c r="C28" s="41">
        <v>5.7849327294965454E-4</v>
      </c>
      <c r="D28" s="41">
        <v>3.5279279597110629E-4</v>
      </c>
      <c r="E28" s="40">
        <v>0.99953068669070122</v>
      </c>
      <c r="F28" s="40">
        <v>0.99942150672705032</v>
      </c>
      <c r="G28" s="41">
        <v>0.99964720720402889</v>
      </c>
      <c r="H28" s="42">
        <v>56.09</v>
      </c>
      <c r="I28" s="43">
        <v>52.53</v>
      </c>
      <c r="J28" s="42">
        <v>59.85</v>
      </c>
    </row>
    <row r="29" spans="1:10" ht="13.5" customHeight="1" thickBot="1" x14ac:dyDescent="0.2">
      <c r="A29" s="39">
        <v>19</v>
      </c>
      <c r="B29" s="40">
        <v>6.4734389479331549E-4</v>
      </c>
      <c r="C29" s="41">
        <v>9.6164578807730948E-4</v>
      </c>
      <c r="D29" s="41">
        <v>3.1172641422939397E-4</v>
      </c>
      <c r="E29" s="40">
        <v>0.99935265610520674</v>
      </c>
      <c r="F29" s="40">
        <v>0.99903835421192266</v>
      </c>
      <c r="G29" s="41">
        <v>0.99968827358577061</v>
      </c>
      <c r="H29" s="42">
        <v>55.12</v>
      </c>
      <c r="I29" s="43">
        <v>51.56</v>
      </c>
      <c r="J29" s="42">
        <v>58.87</v>
      </c>
    </row>
    <row r="30" spans="1:10" ht="13.5" customHeight="1" thickBot="1" x14ac:dyDescent="0.2">
      <c r="A30" s="39">
        <v>20</v>
      </c>
      <c r="B30" s="40">
        <v>5.7979550704497559E-4</v>
      </c>
      <c r="C30" s="41">
        <v>9.1077934138152723E-4</v>
      </c>
      <c r="D30" s="41">
        <v>2.2786396521276797E-4</v>
      </c>
      <c r="E30" s="40">
        <v>0.99942020449295499</v>
      </c>
      <c r="F30" s="40">
        <v>0.99908922065861849</v>
      </c>
      <c r="G30" s="41">
        <v>0.99977213603478721</v>
      </c>
      <c r="H30" s="42">
        <v>54.15</v>
      </c>
      <c r="I30" s="43">
        <v>50.61</v>
      </c>
      <c r="J30" s="42">
        <v>57.89</v>
      </c>
    </row>
    <row r="31" spans="1:10" ht="13.5" customHeight="1" thickBot="1" x14ac:dyDescent="0.2">
      <c r="A31" s="39">
        <v>21</v>
      </c>
      <c r="B31" s="40">
        <v>6.3561956787081258E-4</v>
      </c>
      <c r="C31" s="41">
        <v>8.6177489721538981E-4</v>
      </c>
      <c r="D31" s="41">
        <v>3.9730212935022182E-4</v>
      </c>
      <c r="E31" s="40">
        <v>0.99936438043212916</v>
      </c>
      <c r="F31" s="40">
        <v>0.99913822510278461</v>
      </c>
      <c r="G31" s="41">
        <v>0.99960269787064981</v>
      </c>
      <c r="H31" s="42">
        <v>53.18</v>
      </c>
      <c r="I31" s="43">
        <v>49.66</v>
      </c>
      <c r="J31" s="42">
        <v>56.9</v>
      </c>
    </row>
    <row r="32" spans="1:10" ht="13.5" customHeight="1" thickBot="1" x14ac:dyDescent="0.2">
      <c r="A32" s="39">
        <v>22</v>
      </c>
      <c r="B32" s="40">
        <v>7.4195581340258257E-4</v>
      </c>
      <c r="C32" s="41">
        <v>9.2532779300591862E-4</v>
      </c>
      <c r="D32" s="41">
        <v>5.4955623334157673E-4</v>
      </c>
      <c r="E32" s="40">
        <v>0.99925804418659747</v>
      </c>
      <c r="F32" s="40">
        <v>0.99907467220699409</v>
      </c>
      <c r="G32" s="41">
        <v>0.99945044376665837</v>
      </c>
      <c r="H32" s="42">
        <v>52.22</v>
      </c>
      <c r="I32" s="43">
        <v>48.7</v>
      </c>
      <c r="J32" s="42">
        <v>55.93</v>
      </c>
    </row>
    <row r="33" spans="1:10" ht="13.5" customHeight="1" thickBot="1" x14ac:dyDescent="0.2">
      <c r="A33" s="39">
        <v>23</v>
      </c>
      <c r="B33" s="40">
        <v>6.8396067226134496E-4</v>
      </c>
      <c r="C33" s="41">
        <v>9.6816497531179312E-4</v>
      </c>
      <c r="D33" s="41">
        <v>3.8667624150693253E-4</v>
      </c>
      <c r="E33" s="40">
        <v>0.9993160393277386</v>
      </c>
      <c r="F33" s="40">
        <v>0.99903183502468818</v>
      </c>
      <c r="G33" s="41">
        <v>0.9996133237584931</v>
      </c>
      <c r="H33" s="42">
        <v>51.26</v>
      </c>
      <c r="I33" s="43">
        <v>47.75</v>
      </c>
      <c r="J33" s="42">
        <v>54.96</v>
      </c>
    </row>
    <row r="34" spans="1:10" ht="13.5" customHeight="1" thickBot="1" x14ac:dyDescent="0.2">
      <c r="A34" s="39">
        <v>24</v>
      </c>
      <c r="B34" s="40">
        <v>7.0722709635491336E-4</v>
      </c>
      <c r="C34" s="41">
        <v>9.1296976020569767E-4</v>
      </c>
      <c r="D34" s="41">
        <v>4.9055196907560382E-4</v>
      </c>
      <c r="E34" s="40">
        <v>0.99929277290364504</v>
      </c>
      <c r="F34" s="40">
        <v>0.99908703023979428</v>
      </c>
      <c r="G34" s="41">
        <v>0.99950944803092434</v>
      </c>
      <c r="H34" s="42">
        <v>50.29</v>
      </c>
      <c r="I34" s="43">
        <v>46.79</v>
      </c>
      <c r="J34" s="42">
        <v>53.98</v>
      </c>
    </row>
    <row r="35" spans="1:10" ht="13.5" customHeight="1" thickBot="1" x14ac:dyDescent="0.2">
      <c r="A35" s="39">
        <v>25</v>
      </c>
      <c r="B35" s="40">
        <v>8.0264284840327906E-4</v>
      </c>
      <c r="C35" s="41">
        <v>1.1587485515643105E-3</v>
      </c>
      <c r="D35" s="41">
        <v>4.240753642504468E-4</v>
      </c>
      <c r="E35" s="40">
        <v>0.99919735715159674</v>
      </c>
      <c r="F35" s="40">
        <v>0.99884125144843572</v>
      </c>
      <c r="G35" s="41">
        <v>0.99957592463574951</v>
      </c>
      <c r="H35" s="42">
        <v>49.33</v>
      </c>
      <c r="I35" s="43">
        <v>45.83</v>
      </c>
      <c r="J35" s="42">
        <v>53</v>
      </c>
    </row>
    <row r="36" spans="1:10" ht="13.5" customHeight="1" thickBot="1" x14ac:dyDescent="0.2">
      <c r="A36" s="39">
        <v>26</v>
      </c>
      <c r="B36" s="40">
        <v>8.204180359946626E-4</v>
      </c>
      <c r="C36" s="41">
        <v>9.163551059306502E-4</v>
      </c>
      <c r="D36" s="41">
        <v>7.1873269942404258E-4</v>
      </c>
      <c r="E36" s="40">
        <v>0.99917958196400536</v>
      </c>
      <c r="F36" s="40">
        <v>0.99908364489406931</v>
      </c>
      <c r="G36" s="41">
        <v>0.99928126730057598</v>
      </c>
      <c r="H36" s="42">
        <v>48.36</v>
      </c>
      <c r="I36" s="43">
        <v>44.89</v>
      </c>
      <c r="J36" s="42">
        <v>52.03</v>
      </c>
    </row>
    <row r="37" spans="1:10" ht="13.5" customHeight="1" thickBot="1" x14ac:dyDescent="0.2">
      <c r="A37" s="39">
        <v>27</v>
      </c>
      <c r="B37" s="40">
        <v>8.8312554350519735E-4</v>
      </c>
      <c r="C37" s="41">
        <v>1.3155009866257399E-3</v>
      </c>
      <c r="D37" s="41">
        <v>4.2626535945289768E-4</v>
      </c>
      <c r="E37" s="40">
        <v>0.99911687445649477</v>
      </c>
      <c r="F37" s="40">
        <v>0.9986844990133743</v>
      </c>
      <c r="G37" s="41">
        <v>0.99957373464054711</v>
      </c>
      <c r="H37" s="42">
        <v>47.4</v>
      </c>
      <c r="I37" s="43">
        <v>43.93</v>
      </c>
      <c r="J37" s="42">
        <v>51.06</v>
      </c>
    </row>
    <row r="38" spans="1:10" ht="13.5" customHeight="1" thickBot="1" x14ac:dyDescent="0.2">
      <c r="A38" s="39">
        <v>28</v>
      </c>
      <c r="B38" s="40">
        <v>1.1184639761394352E-3</v>
      </c>
      <c r="C38" s="41">
        <v>1.4344127151619073E-3</v>
      </c>
      <c r="D38" s="41">
        <v>7.8442310038872524E-4</v>
      </c>
      <c r="E38" s="40">
        <v>0.99888153602386054</v>
      </c>
      <c r="F38" s="40">
        <v>0.99856558728483813</v>
      </c>
      <c r="G38" s="41">
        <v>0.99921557689961127</v>
      </c>
      <c r="H38" s="42">
        <v>46.45</v>
      </c>
      <c r="I38" s="43">
        <v>42.98</v>
      </c>
      <c r="J38" s="42">
        <v>50.08</v>
      </c>
    </row>
    <row r="39" spans="1:10" ht="13.5" customHeight="1" thickBot="1" x14ac:dyDescent="0.2">
      <c r="A39" s="39">
        <v>29</v>
      </c>
      <c r="B39" s="40">
        <v>1.0138533556169852E-3</v>
      </c>
      <c r="C39" s="41">
        <v>1.3827539850201651E-3</v>
      </c>
      <c r="D39" s="41">
        <v>6.2128557064262187E-4</v>
      </c>
      <c r="E39" s="40">
        <v>0.99898614664438301</v>
      </c>
      <c r="F39" s="40">
        <v>0.99861724601497981</v>
      </c>
      <c r="G39" s="41">
        <v>0.99937871442935733</v>
      </c>
      <c r="H39" s="42">
        <v>45.5</v>
      </c>
      <c r="I39" s="43">
        <v>42.05</v>
      </c>
      <c r="J39" s="42">
        <v>49.12</v>
      </c>
    </row>
    <row r="40" spans="1:10" ht="13.5" customHeight="1" thickBot="1" x14ac:dyDescent="0.2">
      <c r="A40" s="39">
        <v>30</v>
      </c>
      <c r="B40" s="40">
        <v>9.7200622083981343E-4</v>
      </c>
      <c r="C40" s="41">
        <v>1.4061231589933899E-3</v>
      </c>
      <c r="D40" s="41">
        <v>5.0957381099444102E-4</v>
      </c>
      <c r="E40" s="40">
        <v>0.99902799377916018</v>
      </c>
      <c r="F40" s="40">
        <v>0.99859387684100664</v>
      </c>
      <c r="G40" s="41">
        <v>0.99949042618900552</v>
      </c>
      <c r="H40" s="42">
        <v>44.54</v>
      </c>
      <c r="I40" s="43">
        <v>41.1</v>
      </c>
      <c r="J40" s="42">
        <v>48.15</v>
      </c>
    </row>
    <row r="41" spans="1:10" ht="13.5" customHeight="1" thickBot="1" x14ac:dyDescent="0.2">
      <c r="A41" s="39">
        <v>31</v>
      </c>
      <c r="B41" s="40">
        <v>9.6103290144886153E-4</v>
      </c>
      <c r="C41" s="41">
        <v>1.3239217805397008E-3</v>
      </c>
      <c r="D41" s="41">
        <v>5.7493567907090394E-4</v>
      </c>
      <c r="E41" s="40">
        <v>0.99903896709855111</v>
      </c>
      <c r="F41" s="40">
        <v>0.99867607821946025</v>
      </c>
      <c r="G41" s="41">
        <v>0.99942506432092915</v>
      </c>
      <c r="H41" s="42">
        <v>43.59</v>
      </c>
      <c r="I41" s="43">
        <v>40.159999999999997</v>
      </c>
      <c r="J41" s="42">
        <v>47.18</v>
      </c>
    </row>
    <row r="42" spans="1:10" ht="13.5" customHeight="1" thickBot="1" x14ac:dyDescent="0.2">
      <c r="A42" s="39">
        <v>32</v>
      </c>
      <c r="B42" s="40">
        <v>1.3345927074501864E-3</v>
      </c>
      <c r="C42" s="41">
        <v>1.8675306607173073E-3</v>
      </c>
      <c r="D42" s="41">
        <v>7.7005801988873986E-4</v>
      </c>
      <c r="E42" s="40">
        <v>0.99866540729254982</v>
      </c>
      <c r="F42" s="40">
        <v>0.99813246933928268</v>
      </c>
      <c r="G42" s="41">
        <v>0.99922994198011128</v>
      </c>
      <c r="H42" s="42">
        <v>42.63</v>
      </c>
      <c r="I42" s="43">
        <v>39.21</v>
      </c>
      <c r="J42" s="42">
        <v>46.2</v>
      </c>
    </row>
    <row r="43" spans="1:10" ht="13.5" customHeight="1" thickBot="1" x14ac:dyDescent="0.2">
      <c r="A43" s="39">
        <v>33</v>
      </c>
      <c r="B43" s="40">
        <v>1.3640311708647836E-3</v>
      </c>
      <c r="C43" s="41">
        <v>1.8297935541363433E-3</v>
      </c>
      <c r="D43" s="41">
        <v>8.6985571741035128E-4</v>
      </c>
      <c r="E43" s="40">
        <v>0.99863596882913519</v>
      </c>
      <c r="F43" s="40">
        <v>0.99817020644586363</v>
      </c>
      <c r="G43" s="41">
        <v>0.99913014428258962</v>
      </c>
      <c r="H43" s="42">
        <v>41.68</v>
      </c>
      <c r="I43" s="43">
        <v>38.29</v>
      </c>
      <c r="J43" s="42">
        <v>45.24</v>
      </c>
    </row>
    <row r="44" spans="1:10" ht="13.5" customHeight="1" thickBot="1" x14ac:dyDescent="0.2">
      <c r="A44" s="39">
        <v>34</v>
      </c>
      <c r="B44" s="40">
        <v>1.3522771809209248E-3</v>
      </c>
      <c r="C44" s="41">
        <v>1.7980186993944737E-3</v>
      </c>
      <c r="D44" s="41">
        <v>8.7741520894222039E-4</v>
      </c>
      <c r="E44" s="40">
        <v>0.9986477228190791</v>
      </c>
      <c r="F44" s="40">
        <v>0.99820198130060556</v>
      </c>
      <c r="G44" s="41">
        <v>0.99912258479105776</v>
      </c>
      <c r="H44" s="42">
        <v>40.74</v>
      </c>
      <c r="I44" s="43">
        <v>37.35</v>
      </c>
      <c r="J44" s="42">
        <v>44.28</v>
      </c>
    </row>
    <row r="45" spans="1:10" ht="13.5" customHeight="1" thickBot="1" x14ac:dyDescent="0.2">
      <c r="A45" s="39">
        <v>35</v>
      </c>
      <c r="B45" s="40">
        <v>1.294154146168506E-3</v>
      </c>
      <c r="C45" s="41">
        <v>1.8350096911449313E-3</v>
      </c>
      <c r="D45" s="41">
        <v>7.1925343931146719E-4</v>
      </c>
      <c r="E45" s="40">
        <v>0.99870584585383149</v>
      </c>
      <c r="F45" s="40">
        <v>0.99816499030885508</v>
      </c>
      <c r="G45" s="41">
        <v>0.99928074656068855</v>
      </c>
      <c r="H45" s="42">
        <v>39.79</v>
      </c>
      <c r="I45" s="43">
        <v>36.42</v>
      </c>
      <c r="J45" s="42">
        <v>43.32</v>
      </c>
    </row>
    <row r="46" spans="1:10" ht="13.5" customHeight="1" thickBot="1" x14ac:dyDescent="0.2">
      <c r="A46" s="39">
        <v>36</v>
      </c>
      <c r="B46" s="40">
        <v>1.6975601219209847E-3</v>
      </c>
      <c r="C46" s="41">
        <v>2.3342247201196572E-3</v>
      </c>
      <c r="D46" s="41">
        <v>1.0219969821030294E-3</v>
      </c>
      <c r="E46" s="40">
        <v>0.99830243987807898</v>
      </c>
      <c r="F46" s="40">
        <v>0.99766577527988032</v>
      </c>
      <c r="G46" s="41">
        <v>0.99897800301789696</v>
      </c>
      <c r="H46" s="42">
        <v>38.840000000000003</v>
      </c>
      <c r="I46" s="43">
        <v>35.49</v>
      </c>
      <c r="J46" s="42">
        <v>42.35</v>
      </c>
    </row>
    <row r="47" spans="1:10" ht="13.5" customHeight="1" thickBot="1" x14ac:dyDescent="0.2">
      <c r="A47" s="39">
        <v>37</v>
      </c>
      <c r="B47" s="40">
        <v>1.9147139968494252E-3</v>
      </c>
      <c r="C47" s="41">
        <v>2.5934075803844083E-3</v>
      </c>
      <c r="D47" s="41">
        <v>1.1887964936507459E-3</v>
      </c>
      <c r="E47" s="40">
        <v>0.99808528600315061</v>
      </c>
      <c r="F47" s="40">
        <v>0.9974065924196156</v>
      </c>
      <c r="G47" s="41">
        <v>0.99881120350634922</v>
      </c>
      <c r="H47" s="42">
        <v>37.909999999999997</v>
      </c>
      <c r="I47" s="43">
        <v>34.57</v>
      </c>
      <c r="J47" s="42">
        <v>41.39</v>
      </c>
    </row>
    <row r="48" spans="1:10" ht="13.5" customHeight="1" thickBot="1" x14ac:dyDescent="0.2">
      <c r="A48" s="39">
        <v>38</v>
      </c>
      <c r="B48" s="40">
        <v>2.2364079138867676E-3</v>
      </c>
      <c r="C48" s="41">
        <v>2.9132636892815248E-3</v>
      </c>
      <c r="D48" s="41">
        <v>1.5079165619502387E-3</v>
      </c>
      <c r="E48" s="40">
        <v>0.9977635920861132</v>
      </c>
      <c r="F48" s="40">
        <v>0.99708673631071842</v>
      </c>
      <c r="G48" s="41">
        <v>0.99849208343804974</v>
      </c>
      <c r="H48" s="42">
        <v>36.979999999999997</v>
      </c>
      <c r="I48" s="43">
        <v>33.659999999999997</v>
      </c>
      <c r="J48" s="42">
        <v>40.44</v>
      </c>
    </row>
    <row r="49" spans="1:10" ht="13.5" customHeight="1" thickBot="1" x14ac:dyDescent="0.2">
      <c r="A49" s="39">
        <v>39</v>
      </c>
      <c r="B49" s="40">
        <v>2.3521063083376732E-3</v>
      </c>
      <c r="C49" s="41">
        <v>3.2552262934007182E-3</v>
      </c>
      <c r="D49" s="41">
        <v>1.3790889690715521E-3</v>
      </c>
      <c r="E49" s="40">
        <v>0.99764789369166229</v>
      </c>
      <c r="F49" s="40">
        <v>0.99674477370659931</v>
      </c>
      <c r="G49" s="41">
        <v>0.99862091103092843</v>
      </c>
      <c r="H49" s="42">
        <v>36.06</v>
      </c>
      <c r="I49" s="43">
        <v>32.75</v>
      </c>
      <c r="J49" s="42">
        <v>39.5</v>
      </c>
    </row>
    <row r="50" spans="1:10" ht="13.5" customHeight="1" thickBot="1" x14ac:dyDescent="0.2">
      <c r="A50" s="39">
        <v>40</v>
      </c>
      <c r="B50" s="40">
        <v>2.6602320881969252E-3</v>
      </c>
      <c r="C50" s="41">
        <v>3.4936506458872942E-3</v>
      </c>
      <c r="D50" s="41">
        <v>1.7608962843906589E-3</v>
      </c>
      <c r="E50" s="40">
        <v>0.99733976791180312</v>
      </c>
      <c r="F50" s="40">
        <v>0.99650634935411275</v>
      </c>
      <c r="G50" s="41">
        <v>0.99823910371560931</v>
      </c>
      <c r="H50" s="42">
        <v>35.15</v>
      </c>
      <c r="I50" s="43">
        <v>31.86</v>
      </c>
      <c r="J50" s="42">
        <v>38.549999999999997</v>
      </c>
    </row>
    <row r="51" spans="1:10" ht="13.5" customHeight="1" thickBot="1" x14ac:dyDescent="0.2">
      <c r="A51" s="39">
        <v>41</v>
      </c>
      <c r="B51" s="40">
        <v>2.7001817860974248E-3</v>
      </c>
      <c r="C51" s="41">
        <v>3.5337216464765447E-3</v>
      </c>
      <c r="D51" s="41">
        <v>1.8029650050308539E-3</v>
      </c>
      <c r="E51" s="40">
        <v>0.99729981821390257</v>
      </c>
      <c r="F51" s="40">
        <v>0.99646627835352342</v>
      </c>
      <c r="G51" s="41">
        <v>0.99819703499496915</v>
      </c>
      <c r="H51" s="42">
        <v>34.24</v>
      </c>
      <c r="I51" s="43">
        <v>30.97</v>
      </c>
      <c r="J51" s="42">
        <v>37.619999999999997</v>
      </c>
    </row>
    <row r="52" spans="1:10" ht="13.5" customHeight="1" thickBot="1" x14ac:dyDescent="0.2">
      <c r="A52" s="39">
        <v>42</v>
      </c>
      <c r="B52" s="40">
        <v>3.0987150407489196E-3</v>
      </c>
      <c r="C52" s="41">
        <v>4.1164177690279045E-3</v>
      </c>
      <c r="D52" s="41">
        <v>2.0081453987522424E-3</v>
      </c>
      <c r="E52" s="40">
        <v>0.99690128495925112</v>
      </c>
      <c r="F52" s="40">
        <v>0.99588358223097206</v>
      </c>
      <c r="G52" s="41">
        <v>0.99799185460124773</v>
      </c>
      <c r="H52" s="42">
        <v>33.33</v>
      </c>
      <c r="I52" s="43">
        <v>30.08</v>
      </c>
      <c r="J52" s="42">
        <v>36.69</v>
      </c>
    </row>
    <row r="53" spans="1:10" ht="13.5" customHeight="1" thickBot="1" x14ac:dyDescent="0.2">
      <c r="A53" s="39">
        <v>43</v>
      </c>
      <c r="B53" s="40">
        <v>3.3500660780750044E-3</v>
      </c>
      <c r="C53" s="41">
        <v>4.3654059469710521E-3</v>
      </c>
      <c r="D53" s="41">
        <v>2.267425382082979E-3</v>
      </c>
      <c r="E53" s="40">
        <v>0.99664993392192502</v>
      </c>
      <c r="F53" s="40">
        <v>0.9956345940530289</v>
      </c>
      <c r="G53" s="41">
        <v>0.99773257461791698</v>
      </c>
      <c r="H53" s="42">
        <v>32.43</v>
      </c>
      <c r="I53" s="43">
        <v>29.2</v>
      </c>
      <c r="J53" s="42">
        <v>35.76</v>
      </c>
    </row>
    <row r="54" spans="1:10" ht="13.5" customHeight="1" thickBot="1" x14ac:dyDescent="0.2">
      <c r="A54" s="39">
        <v>44</v>
      </c>
      <c r="B54" s="40">
        <v>3.5284997179775772E-3</v>
      </c>
      <c r="C54" s="41">
        <v>4.6072795016125481E-3</v>
      </c>
      <c r="D54" s="41">
        <v>2.3862172093985141E-3</v>
      </c>
      <c r="E54" s="40">
        <v>0.99647150028202247</v>
      </c>
      <c r="F54" s="40">
        <v>0.99539272049838745</v>
      </c>
      <c r="G54" s="41">
        <v>0.99761378279060153</v>
      </c>
      <c r="H54" s="42">
        <v>31.54</v>
      </c>
      <c r="I54" s="43">
        <v>28.33</v>
      </c>
      <c r="J54" s="42">
        <v>34.840000000000003</v>
      </c>
    </row>
    <row r="55" spans="1:10" ht="13.5" customHeight="1" thickBot="1" x14ac:dyDescent="0.2">
      <c r="A55" s="39">
        <v>45</v>
      </c>
      <c r="B55" s="40">
        <v>3.7624537218192218E-3</v>
      </c>
      <c r="C55" s="41">
        <v>5.0987765866523406E-3</v>
      </c>
      <c r="D55" s="41">
        <v>2.3514730225194795E-3</v>
      </c>
      <c r="E55" s="40">
        <v>0.99623754627818073</v>
      </c>
      <c r="F55" s="40">
        <v>0.99490122341334764</v>
      </c>
      <c r="G55" s="41">
        <v>0.99764852697748052</v>
      </c>
      <c r="H55" s="42">
        <v>30.65</v>
      </c>
      <c r="I55" s="43">
        <v>27.45</v>
      </c>
      <c r="J55" s="42">
        <v>33.92</v>
      </c>
    </row>
    <row r="56" spans="1:10" ht="13.5" customHeight="1" thickBot="1" x14ac:dyDescent="0.2">
      <c r="A56" s="39">
        <v>46</v>
      </c>
      <c r="B56" s="40">
        <v>4.3241386080298417E-3</v>
      </c>
      <c r="C56" s="41">
        <v>5.8778198457790269E-3</v>
      </c>
      <c r="D56" s="41">
        <v>2.689376961004034E-3</v>
      </c>
      <c r="E56" s="40">
        <v>0.99567586139197017</v>
      </c>
      <c r="F56" s="40">
        <v>0.99412218015422094</v>
      </c>
      <c r="G56" s="41">
        <v>0.99731062303899598</v>
      </c>
      <c r="H56" s="42">
        <v>29.76</v>
      </c>
      <c r="I56" s="43">
        <v>26.59</v>
      </c>
      <c r="J56" s="42">
        <v>33</v>
      </c>
    </row>
    <row r="57" spans="1:10" ht="13.5" customHeight="1" thickBot="1" x14ac:dyDescent="0.2">
      <c r="A57" s="39">
        <v>47</v>
      </c>
      <c r="B57" s="40">
        <v>4.7040850119535972E-3</v>
      </c>
      <c r="C57" s="41">
        <v>6.2531040843837949E-3</v>
      </c>
      <c r="D57" s="41">
        <v>3.0850159194731742E-3</v>
      </c>
      <c r="E57" s="40">
        <v>0.99529591498804637</v>
      </c>
      <c r="F57" s="40">
        <v>0.99374689591561616</v>
      </c>
      <c r="G57" s="41">
        <v>0.99691498408052681</v>
      </c>
      <c r="H57" s="42">
        <v>28.89</v>
      </c>
      <c r="I57" s="43">
        <v>25.75</v>
      </c>
      <c r="J57" s="42">
        <v>32.090000000000003</v>
      </c>
    </row>
    <row r="58" spans="1:10" ht="13.5" customHeight="1" thickBot="1" x14ac:dyDescent="0.2">
      <c r="A58" s="39">
        <v>48</v>
      </c>
      <c r="B58" s="40">
        <v>5.4652202275967043E-3</v>
      </c>
      <c r="C58" s="41">
        <v>7.3587634242905575E-3</v>
      </c>
      <c r="D58" s="41">
        <v>3.4977954036012515E-3</v>
      </c>
      <c r="E58" s="40">
        <v>0.99453477977240334</v>
      </c>
      <c r="F58" s="40">
        <v>0.99264123657570946</v>
      </c>
      <c r="G58" s="41">
        <v>0.99650220459639871</v>
      </c>
      <c r="H58" s="42">
        <v>28.03</v>
      </c>
      <c r="I58" s="43">
        <v>24.91</v>
      </c>
      <c r="J58" s="42">
        <v>31.19</v>
      </c>
    </row>
    <row r="59" spans="1:10" ht="13.5" customHeight="1" thickBot="1" x14ac:dyDescent="0.2">
      <c r="A59" s="39">
        <v>49</v>
      </c>
      <c r="B59" s="40">
        <v>5.846896627871378E-3</v>
      </c>
      <c r="C59" s="41">
        <v>8.0441243881881497E-3</v>
      </c>
      <c r="D59" s="41">
        <v>3.5681240766584363E-3</v>
      </c>
      <c r="E59" s="40">
        <v>0.99415310337212859</v>
      </c>
      <c r="F59" s="40">
        <v>0.99195587561181187</v>
      </c>
      <c r="G59" s="41">
        <v>0.99643187592334159</v>
      </c>
      <c r="H59" s="42">
        <v>27.18</v>
      </c>
      <c r="I59" s="43">
        <v>24.09</v>
      </c>
      <c r="J59" s="42">
        <v>30.29</v>
      </c>
    </row>
    <row r="60" spans="1:10" ht="13.5" customHeight="1" thickBot="1" x14ac:dyDescent="0.2">
      <c r="A60" s="39">
        <v>50</v>
      </c>
      <c r="B60" s="40">
        <v>6.5588666111391072E-3</v>
      </c>
      <c r="C60" s="41">
        <v>8.9238145977623869E-3</v>
      </c>
      <c r="D60" s="41">
        <v>4.100434006976063E-3</v>
      </c>
      <c r="E60" s="40">
        <v>0.99344113338886086</v>
      </c>
      <c r="F60" s="40">
        <v>0.99107618540223763</v>
      </c>
      <c r="G60" s="41">
        <v>0.99589956599302398</v>
      </c>
      <c r="H60" s="42">
        <v>26.33</v>
      </c>
      <c r="I60" s="43">
        <v>23.28</v>
      </c>
      <c r="J60" s="42">
        <v>29.4</v>
      </c>
    </row>
    <row r="61" spans="1:10" ht="13.5" customHeight="1" thickBot="1" x14ac:dyDescent="0.2">
      <c r="A61" s="39">
        <v>51</v>
      </c>
      <c r="B61" s="40">
        <v>7.7051396134977445E-3</v>
      </c>
      <c r="C61" s="41">
        <v>1.0646372337770171E-2</v>
      </c>
      <c r="D61" s="41">
        <v>4.6524906685840566E-3</v>
      </c>
      <c r="E61" s="40">
        <v>0.99229486038650228</v>
      </c>
      <c r="F61" s="40">
        <v>0.98935362766222978</v>
      </c>
      <c r="G61" s="41">
        <v>0.99534750933141591</v>
      </c>
      <c r="H61" s="42">
        <v>25.5</v>
      </c>
      <c r="I61" s="43">
        <v>22.48</v>
      </c>
      <c r="J61" s="42">
        <v>28.52</v>
      </c>
    </row>
    <row r="62" spans="1:10" ht="13.5" customHeight="1" thickBot="1" x14ac:dyDescent="0.2">
      <c r="A62" s="39">
        <v>52</v>
      </c>
      <c r="B62" s="40">
        <v>7.5855712536141307E-3</v>
      </c>
      <c r="C62" s="41">
        <v>1.0285361530955653E-2</v>
      </c>
      <c r="D62" s="41">
        <v>4.8066329484952371E-3</v>
      </c>
      <c r="E62" s="40">
        <v>0.99241442874638586</v>
      </c>
      <c r="F62" s="40">
        <v>0.98971463846904439</v>
      </c>
      <c r="G62" s="41">
        <v>0.99519336705150474</v>
      </c>
      <c r="H62" s="42">
        <v>24.7</v>
      </c>
      <c r="I62" s="43">
        <v>21.72</v>
      </c>
      <c r="J62" s="42">
        <v>27.65</v>
      </c>
    </row>
    <row r="63" spans="1:10" ht="13.5" customHeight="1" thickBot="1" x14ac:dyDescent="0.2">
      <c r="A63" s="39">
        <v>53</v>
      </c>
      <c r="B63" s="40">
        <v>9.1162484015345265E-3</v>
      </c>
      <c r="C63" s="41">
        <v>1.2342132633351493E-2</v>
      </c>
      <c r="D63" s="41">
        <v>5.8345173675141328E-3</v>
      </c>
      <c r="E63" s="40">
        <v>0.99088375159846542</v>
      </c>
      <c r="F63" s="40">
        <v>0.98765786736664851</v>
      </c>
      <c r="G63" s="41">
        <v>0.99416548263248583</v>
      </c>
      <c r="H63" s="42">
        <v>23.88</v>
      </c>
      <c r="I63" s="43">
        <v>20.94</v>
      </c>
      <c r="J63" s="42">
        <v>26.78</v>
      </c>
    </row>
    <row r="64" spans="1:10" ht="13.5" customHeight="1" thickBot="1" x14ac:dyDescent="0.2">
      <c r="A64" s="39">
        <v>54</v>
      </c>
      <c r="B64" s="40">
        <v>8.8810775500046662E-3</v>
      </c>
      <c r="C64" s="41">
        <v>1.2426412339427453E-2</v>
      </c>
      <c r="D64" s="41">
        <v>5.3263561183011726E-3</v>
      </c>
      <c r="E64" s="40">
        <v>0.99111892244999533</v>
      </c>
      <c r="F64" s="40">
        <v>0.98757358766057257</v>
      </c>
      <c r="G64" s="41">
        <v>0.99467364388169888</v>
      </c>
      <c r="H64" s="42">
        <v>23.1</v>
      </c>
      <c r="I64" s="43">
        <v>20.190000000000001</v>
      </c>
      <c r="J64" s="42">
        <v>25.94</v>
      </c>
    </row>
    <row r="65" spans="1:10" ht="13.5" customHeight="1" thickBot="1" x14ac:dyDescent="0.2">
      <c r="A65" s="39">
        <v>55</v>
      </c>
      <c r="B65" s="40">
        <v>1.044209120131361E-2</v>
      </c>
      <c r="C65" s="41">
        <v>1.4154550274886279E-2</v>
      </c>
      <c r="D65" s="41">
        <v>6.7499306133777404E-3</v>
      </c>
      <c r="E65" s="40">
        <v>0.98955790879868644</v>
      </c>
      <c r="F65" s="40">
        <v>0.98584544972511368</v>
      </c>
      <c r="G65" s="41">
        <v>0.9932500693866223</v>
      </c>
      <c r="H65" s="42">
        <v>22.3</v>
      </c>
      <c r="I65" s="43">
        <v>19.440000000000001</v>
      </c>
      <c r="J65" s="42">
        <v>25.07</v>
      </c>
    </row>
    <row r="66" spans="1:10" ht="13.5" customHeight="1" thickBot="1" x14ac:dyDescent="0.2">
      <c r="A66" s="39">
        <v>56</v>
      </c>
      <c r="B66" s="40">
        <v>1.1447477635340772E-2</v>
      </c>
      <c r="C66" s="41">
        <v>1.5601727085687791E-2</v>
      </c>
      <c r="D66" s="41">
        <v>7.3381451691499787E-3</v>
      </c>
      <c r="E66" s="40">
        <v>0.98855252236465918</v>
      </c>
      <c r="F66" s="40">
        <v>0.98439827291431226</v>
      </c>
      <c r="G66" s="41">
        <v>0.99266185483085001</v>
      </c>
      <c r="H66" s="42">
        <v>21.53</v>
      </c>
      <c r="I66" s="43">
        <v>18.71</v>
      </c>
      <c r="J66" s="42">
        <v>24.24</v>
      </c>
    </row>
    <row r="67" spans="1:10" ht="13.5" customHeight="1" thickBot="1" x14ac:dyDescent="0.2">
      <c r="A67" s="39">
        <v>57</v>
      </c>
      <c r="B67" s="40">
        <v>1.2764303085510615E-2</v>
      </c>
      <c r="C67" s="41">
        <v>1.8162067716924635E-2</v>
      </c>
      <c r="D67" s="41">
        <v>7.4999999999999997E-3</v>
      </c>
      <c r="E67" s="40">
        <v>0.98723569691448942</v>
      </c>
      <c r="F67" s="40">
        <v>0.98183793228307537</v>
      </c>
      <c r="G67" s="41">
        <v>0.99250000000000005</v>
      </c>
      <c r="H67" s="42">
        <v>20.77</v>
      </c>
      <c r="I67" s="43">
        <v>18</v>
      </c>
      <c r="J67" s="42">
        <v>23.41</v>
      </c>
    </row>
    <row r="68" spans="1:10" ht="13.5" customHeight="1" thickBot="1" x14ac:dyDescent="0.2">
      <c r="A68" s="39">
        <v>58</v>
      </c>
      <c r="B68" s="40">
        <v>1.3723506009232177E-2</v>
      </c>
      <c r="C68" s="41">
        <v>1.9607509982159543E-2</v>
      </c>
      <c r="D68" s="41">
        <v>8.0812469450931412E-3</v>
      </c>
      <c r="E68" s="40">
        <v>0.98627649399076778</v>
      </c>
      <c r="F68" s="40">
        <v>0.98039249001784046</v>
      </c>
      <c r="G68" s="41">
        <v>0.99191875305490684</v>
      </c>
      <c r="H68" s="42">
        <v>20.04</v>
      </c>
      <c r="I68" s="43">
        <v>17.329999999999998</v>
      </c>
      <c r="J68" s="42">
        <v>22.59</v>
      </c>
    </row>
    <row r="69" spans="1:10" ht="13.5" customHeight="1" thickBot="1" x14ac:dyDescent="0.2">
      <c r="A69" s="39">
        <v>59</v>
      </c>
      <c r="B69" s="40">
        <v>1.4677454194476268E-2</v>
      </c>
      <c r="C69" s="41">
        <v>2.0396326183544412E-2</v>
      </c>
      <c r="D69" s="41">
        <v>9.2798299229338299E-3</v>
      </c>
      <c r="E69" s="40">
        <v>0.9853225458055237</v>
      </c>
      <c r="F69" s="40">
        <v>0.97960367381645563</v>
      </c>
      <c r="G69" s="41">
        <v>0.99072017007706614</v>
      </c>
      <c r="H69" s="42">
        <v>19.309999999999999</v>
      </c>
      <c r="I69" s="43">
        <v>16.66</v>
      </c>
      <c r="J69" s="42">
        <v>21.77</v>
      </c>
    </row>
    <row r="70" spans="1:10" ht="13.5" customHeight="1" thickBot="1" x14ac:dyDescent="0.2">
      <c r="A70" s="39">
        <v>60</v>
      </c>
      <c r="B70" s="40">
        <v>1.6490599385453573E-2</v>
      </c>
      <c r="C70" s="41">
        <v>2.3877783450496799E-2</v>
      </c>
      <c r="D70" s="41">
        <v>9.6252111706676118E-3</v>
      </c>
      <c r="E70" s="40">
        <v>0.98350940061454639</v>
      </c>
      <c r="F70" s="40">
        <v>0.97612221654950315</v>
      </c>
      <c r="G70" s="41">
        <v>0.99037478882933239</v>
      </c>
      <c r="H70" s="42">
        <v>18.59</v>
      </c>
      <c r="I70" s="43">
        <v>16</v>
      </c>
      <c r="J70" s="42">
        <v>20.97</v>
      </c>
    </row>
    <row r="71" spans="1:10" ht="13.5" customHeight="1" thickBot="1" x14ac:dyDescent="0.2">
      <c r="A71" s="39">
        <v>61</v>
      </c>
      <c r="B71" s="40">
        <v>1.7929167798894946E-2</v>
      </c>
      <c r="C71" s="41">
        <v>2.5322666071976137E-2</v>
      </c>
      <c r="D71" s="41">
        <v>1.1163208350977801E-2</v>
      </c>
      <c r="E71" s="40">
        <v>0.98207083220110503</v>
      </c>
      <c r="F71" s="40">
        <v>0.97467733392802391</v>
      </c>
      <c r="G71" s="41">
        <v>0.98883679164902216</v>
      </c>
      <c r="H71" s="42">
        <v>17.89</v>
      </c>
      <c r="I71" s="43">
        <v>15.38</v>
      </c>
      <c r="J71" s="42">
        <v>20.170000000000002</v>
      </c>
    </row>
    <row r="72" spans="1:10" ht="13.5" customHeight="1" thickBot="1" x14ac:dyDescent="0.2">
      <c r="A72" s="39">
        <v>62</v>
      </c>
      <c r="B72" s="40">
        <v>1.8333689154568743E-2</v>
      </c>
      <c r="C72" s="41">
        <v>2.6275760273123682E-2</v>
      </c>
      <c r="D72" s="41">
        <v>1.118559157886197E-2</v>
      </c>
      <c r="E72" s="40">
        <v>0.98166631084543121</v>
      </c>
      <c r="F72" s="40">
        <v>0.97372423972687627</v>
      </c>
      <c r="G72" s="41">
        <v>0.98881440842113799</v>
      </c>
      <c r="H72" s="42">
        <v>17.21</v>
      </c>
      <c r="I72" s="43">
        <v>14.76</v>
      </c>
      <c r="J72" s="42">
        <v>19.39</v>
      </c>
    </row>
    <row r="73" spans="1:10" ht="13.5" customHeight="1" thickBot="1" x14ac:dyDescent="0.2">
      <c r="A73" s="39">
        <v>63</v>
      </c>
      <c r="B73" s="40">
        <v>1.9762931384270807E-2</v>
      </c>
      <c r="C73" s="41">
        <v>2.8466169675027617E-2</v>
      </c>
      <c r="D73" s="41">
        <v>1.211536018295007E-2</v>
      </c>
      <c r="E73" s="40">
        <v>0.98023706861572923</v>
      </c>
      <c r="F73" s="40">
        <v>0.97153383032497242</v>
      </c>
      <c r="G73" s="41">
        <v>0.98788463981704988</v>
      </c>
      <c r="H73" s="42">
        <v>16.52</v>
      </c>
      <c r="I73" s="43">
        <v>14.15</v>
      </c>
      <c r="J73" s="42">
        <v>18.600000000000001</v>
      </c>
    </row>
    <row r="74" spans="1:10" ht="13.5" customHeight="1" thickBot="1" x14ac:dyDescent="0.2">
      <c r="A74" s="39">
        <v>64</v>
      </c>
      <c r="B74" s="40">
        <v>2.2043484747785749E-2</v>
      </c>
      <c r="C74" s="41">
        <v>3.1664910121819823E-2</v>
      </c>
      <c r="D74" s="41">
        <v>1.3823354829622624E-2</v>
      </c>
      <c r="E74" s="40">
        <v>0.97795651525221428</v>
      </c>
      <c r="F74" s="40">
        <v>0.96833508987818018</v>
      </c>
      <c r="G74" s="41">
        <v>0.9861766451703774</v>
      </c>
      <c r="H74" s="42">
        <v>15.84</v>
      </c>
      <c r="I74" s="43">
        <v>13.55</v>
      </c>
      <c r="J74" s="42">
        <v>17.82</v>
      </c>
    </row>
    <row r="75" spans="1:10" ht="13.5" customHeight="1" thickBot="1" x14ac:dyDescent="0.2">
      <c r="A75" s="39">
        <v>65</v>
      </c>
      <c r="B75" s="40">
        <v>2.3922209792616816E-2</v>
      </c>
      <c r="C75" s="41">
        <v>3.3737106084981545E-2</v>
      </c>
      <c r="D75" s="41">
        <v>1.5739644970414201E-2</v>
      </c>
      <c r="E75" s="40">
        <v>0.97607779020738317</v>
      </c>
      <c r="F75" s="40">
        <v>0.96626289391501841</v>
      </c>
      <c r="G75" s="41">
        <v>0.98426035502958575</v>
      </c>
      <c r="H75" s="42">
        <v>15.19</v>
      </c>
      <c r="I75" s="43">
        <v>12.98</v>
      </c>
      <c r="J75" s="42">
        <v>17.07</v>
      </c>
    </row>
    <row r="76" spans="1:10" ht="13.5" customHeight="1" thickBot="1" x14ac:dyDescent="0.2">
      <c r="A76" s="39">
        <v>66</v>
      </c>
      <c r="B76" s="40">
        <v>2.4718276527741584E-2</v>
      </c>
      <c r="C76" s="41">
        <v>3.5481024875798649E-2</v>
      </c>
      <c r="D76" s="41">
        <v>1.5946022905515955E-2</v>
      </c>
      <c r="E76" s="40">
        <v>0.97528172347225839</v>
      </c>
      <c r="F76" s="40">
        <v>0.96451897512420137</v>
      </c>
      <c r="G76" s="41">
        <v>0.98405397709448406</v>
      </c>
      <c r="H76" s="42">
        <v>14.55</v>
      </c>
      <c r="I76" s="43">
        <v>12.41</v>
      </c>
      <c r="J76" s="42">
        <v>16.329999999999998</v>
      </c>
    </row>
    <row r="77" spans="1:10" ht="13.5" customHeight="1" thickBot="1" x14ac:dyDescent="0.2">
      <c r="A77" s="39">
        <v>67</v>
      </c>
      <c r="B77" s="40">
        <v>2.7656298450648504E-2</v>
      </c>
      <c r="C77" s="41">
        <v>3.9665316358024692E-2</v>
      </c>
      <c r="D77" s="41">
        <v>1.8088029048433266E-2</v>
      </c>
      <c r="E77" s="40">
        <v>0.97234370154935146</v>
      </c>
      <c r="F77" s="40">
        <v>0.96033468364197527</v>
      </c>
      <c r="G77" s="41">
        <v>0.98191197095156668</v>
      </c>
      <c r="H77" s="42">
        <v>13.9</v>
      </c>
      <c r="I77" s="43">
        <v>11.85</v>
      </c>
      <c r="J77" s="42">
        <v>15.59</v>
      </c>
    </row>
    <row r="78" spans="1:10" ht="13.5" customHeight="1" thickBot="1" x14ac:dyDescent="0.2">
      <c r="A78" s="39">
        <v>68</v>
      </c>
      <c r="B78" s="40">
        <v>2.9340214592392121E-2</v>
      </c>
      <c r="C78" s="41">
        <v>4.2236938008883465E-2</v>
      </c>
      <c r="D78" s="41">
        <v>1.9237338590823466E-2</v>
      </c>
      <c r="E78" s="40">
        <v>0.97065978540760789</v>
      </c>
      <c r="F78" s="40">
        <v>0.95776306199111649</v>
      </c>
      <c r="G78" s="41">
        <v>0.98076266140917656</v>
      </c>
      <c r="H78" s="42">
        <v>13.29</v>
      </c>
      <c r="I78" s="43">
        <v>11.32</v>
      </c>
      <c r="J78" s="42">
        <v>14.86</v>
      </c>
    </row>
    <row r="79" spans="1:10" ht="13.5" customHeight="1" thickBot="1" x14ac:dyDescent="0.2">
      <c r="A79" s="39">
        <v>69</v>
      </c>
      <c r="B79" s="40">
        <v>3.1514949149241064E-2</v>
      </c>
      <c r="C79" s="41">
        <v>4.530395945071352E-2</v>
      </c>
      <c r="D79" s="41">
        <v>2.0931696569090337E-2</v>
      </c>
      <c r="E79" s="40">
        <v>0.96848505085075898</v>
      </c>
      <c r="F79" s="40">
        <v>0.95469604054928647</v>
      </c>
      <c r="G79" s="41">
        <v>0.97906830343090967</v>
      </c>
      <c r="H79" s="42">
        <v>12.67</v>
      </c>
      <c r="I79" s="43">
        <v>10.8</v>
      </c>
      <c r="J79" s="42">
        <v>14.15</v>
      </c>
    </row>
    <row r="80" spans="1:10" ht="13.5" customHeight="1" thickBot="1" x14ac:dyDescent="0.2">
      <c r="A80" s="39">
        <v>70</v>
      </c>
      <c r="B80" s="40">
        <v>3.3801482631299611E-2</v>
      </c>
      <c r="C80" s="41">
        <v>4.8366703906129793E-2</v>
      </c>
      <c r="D80" s="41">
        <v>2.2968030849608159E-2</v>
      </c>
      <c r="E80" s="40">
        <v>0.96619851736870044</v>
      </c>
      <c r="F80" s="40">
        <v>0.95163329609387026</v>
      </c>
      <c r="G80" s="41">
        <v>0.97703196915039181</v>
      </c>
      <c r="H80" s="42">
        <v>12.07</v>
      </c>
      <c r="I80" s="43">
        <v>10.28</v>
      </c>
      <c r="J80" s="42">
        <v>13.44</v>
      </c>
    </row>
    <row r="81" spans="1:10" ht="13.5" customHeight="1" thickBot="1" x14ac:dyDescent="0.2">
      <c r="A81" s="39">
        <v>71</v>
      </c>
      <c r="B81" s="40">
        <v>3.8499001676726069E-2</v>
      </c>
      <c r="C81" s="41">
        <v>5.4339314289605395E-2</v>
      </c>
      <c r="D81" s="41">
        <v>2.7052826326562748E-2</v>
      </c>
      <c r="E81" s="40">
        <v>0.96150099832327396</v>
      </c>
      <c r="F81" s="40">
        <v>0.94566068571039463</v>
      </c>
      <c r="G81" s="41">
        <v>0.9729471736734373</v>
      </c>
      <c r="H81" s="42">
        <v>11.47</v>
      </c>
      <c r="I81" s="43">
        <v>9.7799999999999994</v>
      </c>
      <c r="J81" s="42">
        <v>12.74</v>
      </c>
    </row>
    <row r="82" spans="1:10" ht="13.5" customHeight="1" thickBot="1" x14ac:dyDescent="0.2">
      <c r="A82" s="39">
        <v>72</v>
      </c>
      <c r="B82" s="40">
        <v>4.1681317638654007E-2</v>
      </c>
      <c r="C82" s="41">
        <v>5.8638828303836106E-2</v>
      </c>
      <c r="D82" s="41">
        <v>2.9736735713096624E-2</v>
      </c>
      <c r="E82" s="40">
        <v>0.95831868236134599</v>
      </c>
      <c r="F82" s="40">
        <v>0.94136117169616385</v>
      </c>
      <c r="G82" s="41">
        <v>0.97026326428690335</v>
      </c>
      <c r="H82" s="42">
        <v>10.91</v>
      </c>
      <c r="I82" s="43">
        <v>9.31</v>
      </c>
      <c r="J82" s="42">
        <v>12.08</v>
      </c>
    </row>
    <row r="83" spans="1:10" ht="13.5" customHeight="1" thickBot="1" x14ac:dyDescent="0.2">
      <c r="A83" s="39">
        <v>73</v>
      </c>
      <c r="B83" s="40">
        <v>4.1949449363236524E-2</v>
      </c>
      <c r="C83" s="41">
        <v>5.8292479620237071E-2</v>
      </c>
      <c r="D83" s="41">
        <v>3.0760004256101217E-2</v>
      </c>
      <c r="E83" s="40">
        <v>0.95805055063676348</v>
      </c>
      <c r="F83" s="40">
        <v>0.94170752037976291</v>
      </c>
      <c r="G83" s="41">
        <v>0.96923999574389874</v>
      </c>
      <c r="H83" s="42">
        <v>10.36</v>
      </c>
      <c r="I83" s="43">
        <v>8.86</v>
      </c>
      <c r="J83" s="42">
        <v>11.44</v>
      </c>
    </row>
    <row r="84" spans="1:10" ht="13.5" customHeight="1" thickBot="1" x14ac:dyDescent="0.2">
      <c r="A84" s="39">
        <v>74</v>
      </c>
      <c r="B84" s="40">
        <v>4.6171670857368237E-2</v>
      </c>
      <c r="C84" s="41">
        <v>6.5308956260124965E-2</v>
      </c>
      <c r="D84" s="41">
        <v>3.344313435745877E-2</v>
      </c>
      <c r="E84" s="40">
        <v>0.95382832914263171</v>
      </c>
      <c r="F84" s="40">
        <v>0.93469104373987499</v>
      </c>
      <c r="G84" s="41">
        <v>0.96655686564254117</v>
      </c>
      <c r="H84" s="42">
        <v>9.8000000000000007</v>
      </c>
      <c r="I84" s="43">
        <v>8.3800000000000008</v>
      </c>
      <c r="J84" s="42">
        <v>10.78</v>
      </c>
    </row>
    <row r="85" spans="1:10" ht="13.5" customHeight="1" thickBot="1" x14ac:dyDescent="0.2">
      <c r="A85" s="39">
        <v>75</v>
      </c>
      <c r="B85" s="40">
        <v>5.1362823876948814E-2</v>
      </c>
      <c r="C85" s="41">
        <v>7.1444622926532891E-2</v>
      </c>
      <c r="D85" s="41">
        <v>3.8381664604293327E-2</v>
      </c>
      <c r="E85" s="40">
        <v>0.94863717612305121</v>
      </c>
      <c r="F85" s="40">
        <v>0.92855537707346714</v>
      </c>
      <c r="G85" s="41">
        <v>0.96161833539570662</v>
      </c>
      <c r="H85" s="42">
        <v>9.25</v>
      </c>
      <c r="I85" s="43">
        <v>7.93</v>
      </c>
      <c r="J85" s="42">
        <v>10.14</v>
      </c>
    </row>
    <row r="86" spans="1:10" ht="13.5" customHeight="1" thickBot="1" x14ac:dyDescent="0.2">
      <c r="A86" s="39">
        <v>76</v>
      </c>
      <c r="B86" s="40">
        <v>5.3933756411370944E-2</v>
      </c>
      <c r="C86" s="41">
        <v>7.3136224779446882E-2</v>
      </c>
      <c r="D86" s="41">
        <v>4.1867681366220467E-2</v>
      </c>
      <c r="E86" s="40">
        <v>0.94606624358862901</v>
      </c>
      <c r="F86" s="40">
        <v>0.92686377522055308</v>
      </c>
      <c r="G86" s="41">
        <v>0.95813231863377957</v>
      </c>
      <c r="H86" s="42">
        <v>8.7200000000000006</v>
      </c>
      <c r="I86" s="43">
        <v>7.5</v>
      </c>
      <c r="J86" s="42">
        <v>9.52</v>
      </c>
    </row>
    <row r="87" spans="1:10" ht="13.5" customHeight="1" thickBot="1" x14ac:dyDescent="0.2">
      <c r="A87" s="39">
        <v>77</v>
      </c>
      <c r="B87" s="40">
        <v>5.8825590494469775E-2</v>
      </c>
      <c r="C87" s="41">
        <v>7.8597501413809057E-2</v>
      </c>
      <c r="D87" s="41">
        <v>4.6777690061777129E-2</v>
      </c>
      <c r="E87" s="40">
        <v>0.94117440950553022</v>
      </c>
      <c r="F87" s="40">
        <v>0.92140249858619094</v>
      </c>
      <c r="G87" s="41">
        <v>0.95322230993822288</v>
      </c>
      <c r="H87" s="42">
        <v>8.19</v>
      </c>
      <c r="I87" s="43">
        <v>7.06</v>
      </c>
      <c r="J87" s="42">
        <v>8.92</v>
      </c>
    </row>
    <row r="88" spans="1:10" ht="13.5" customHeight="1" thickBot="1" x14ac:dyDescent="0.2">
      <c r="A88" s="39">
        <v>78</v>
      </c>
      <c r="B88" s="40">
        <v>6.4592213069499346E-2</v>
      </c>
      <c r="C88" s="41">
        <v>8.6485330291255214E-2</v>
      </c>
      <c r="D88" s="41">
        <v>5.1640750217923123E-2</v>
      </c>
      <c r="E88" s="40">
        <v>0.93540778693050064</v>
      </c>
      <c r="F88" s="40">
        <v>0.91351466970874484</v>
      </c>
      <c r="G88" s="41">
        <v>0.94835924978207686</v>
      </c>
      <c r="H88" s="42">
        <v>7.67</v>
      </c>
      <c r="I88" s="43">
        <v>6.61</v>
      </c>
      <c r="J88" s="42">
        <v>8.33</v>
      </c>
    </row>
    <row r="89" spans="1:10" ht="13.5" customHeight="1" thickBot="1" x14ac:dyDescent="0.2">
      <c r="A89" s="39">
        <v>79</v>
      </c>
      <c r="B89" s="40">
        <v>7.3600412605479434E-2</v>
      </c>
      <c r="C89" s="41">
        <v>9.7680065798921634E-2</v>
      </c>
      <c r="D89" s="41">
        <v>5.9712056865757056E-2</v>
      </c>
      <c r="E89" s="40">
        <v>0.92639958739452055</v>
      </c>
      <c r="F89" s="40">
        <v>0.90231993420107837</v>
      </c>
      <c r="G89" s="41">
        <v>0.94028794313424291</v>
      </c>
      <c r="H89" s="42">
        <v>7.16</v>
      </c>
      <c r="I89" s="43">
        <v>6.19</v>
      </c>
      <c r="J89" s="42">
        <v>7.76</v>
      </c>
    </row>
    <row r="90" spans="1:10" ht="13.5" customHeight="1" thickBot="1" x14ac:dyDescent="0.2">
      <c r="A90" s="39">
        <v>80</v>
      </c>
      <c r="B90" s="40">
        <v>8.0140793459916704E-2</v>
      </c>
      <c r="C90" s="41">
        <v>0.10487633320413993</v>
      </c>
      <c r="D90" s="41">
        <v>6.625515729757607E-2</v>
      </c>
      <c r="E90" s="40">
        <v>0.91985920654008324</v>
      </c>
      <c r="F90" s="40">
        <v>0.89512366679586008</v>
      </c>
      <c r="G90" s="41">
        <v>0.93374484270242397</v>
      </c>
      <c r="H90" s="42">
        <v>6.69</v>
      </c>
      <c r="I90" s="43">
        <v>5.81</v>
      </c>
      <c r="J90" s="42">
        <v>7.22</v>
      </c>
    </row>
    <row r="91" spans="1:10" ht="13.5" customHeight="1" thickBot="1" x14ac:dyDescent="0.2">
      <c r="A91" s="39">
        <v>81</v>
      </c>
      <c r="B91" s="40">
        <v>8.9835316989363992E-2</v>
      </c>
      <c r="C91" s="41">
        <v>0.11545588141332822</v>
      </c>
      <c r="D91" s="41">
        <v>7.5807664725122875E-2</v>
      </c>
      <c r="E91" s="40">
        <v>0.91016468301063602</v>
      </c>
      <c r="F91" s="40">
        <v>0.88454411858667181</v>
      </c>
      <c r="G91" s="41">
        <v>0.9241923352748771</v>
      </c>
      <c r="H91" s="42">
        <v>6.23</v>
      </c>
      <c r="I91" s="43">
        <v>5.43</v>
      </c>
      <c r="J91" s="42">
        <v>6.69</v>
      </c>
    </row>
    <row r="92" spans="1:10" ht="13.5" customHeight="1" thickBot="1" x14ac:dyDescent="0.2">
      <c r="A92" s="39">
        <v>82</v>
      </c>
      <c r="B92" s="40">
        <v>9.9934171342591138E-2</v>
      </c>
      <c r="C92" s="41">
        <v>0.12760815855439939</v>
      </c>
      <c r="D92" s="41">
        <v>8.5186537759240399E-2</v>
      </c>
      <c r="E92" s="40">
        <v>0.90006582865740881</v>
      </c>
      <c r="F92" s="40">
        <v>0.87239184144560067</v>
      </c>
      <c r="G92" s="41">
        <v>0.91481346224075955</v>
      </c>
      <c r="H92" s="42">
        <v>5.8</v>
      </c>
      <c r="I92" s="43">
        <v>5.08</v>
      </c>
      <c r="J92" s="42">
        <v>6.2</v>
      </c>
    </row>
    <row r="93" spans="1:10" ht="13.5" customHeight="1" thickBot="1" x14ac:dyDescent="0.2">
      <c r="A93" s="39">
        <v>83</v>
      </c>
      <c r="B93" s="40">
        <v>0.10822336602345499</v>
      </c>
      <c r="C93" s="41">
        <v>0.13442328947094029</v>
      </c>
      <c r="D93" s="41">
        <v>9.4812126387702825E-2</v>
      </c>
      <c r="E93" s="40">
        <v>0.89177663397654505</v>
      </c>
      <c r="F93" s="40">
        <v>0.86557671052905971</v>
      </c>
      <c r="G93" s="41">
        <v>0.90518787361229713</v>
      </c>
      <c r="H93" s="42">
        <v>5.39</v>
      </c>
      <c r="I93" s="43">
        <v>4.75</v>
      </c>
      <c r="J93" s="42">
        <v>5.73</v>
      </c>
    </row>
    <row r="94" spans="1:10" ht="13.5" customHeight="1" thickBot="1" x14ac:dyDescent="0.2">
      <c r="A94" s="39">
        <v>84</v>
      </c>
      <c r="B94" s="40">
        <v>0.12397284464152572</v>
      </c>
      <c r="C94" s="41">
        <v>0.14641979973549971</v>
      </c>
      <c r="D94" s="41">
        <v>0.11279989655699357</v>
      </c>
      <c r="E94" s="40">
        <v>0.87602715535847431</v>
      </c>
      <c r="F94" s="40">
        <v>0.85358020026450032</v>
      </c>
      <c r="G94" s="41">
        <v>0.88720010344300637</v>
      </c>
      <c r="H94" s="42">
        <v>4.9800000000000004</v>
      </c>
      <c r="I94" s="43">
        <v>4.41</v>
      </c>
      <c r="J94" s="42">
        <v>5.28</v>
      </c>
    </row>
    <row r="95" spans="1:10" ht="13.5" customHeight="1" thickBot="1" x14ac:dyDescent="0.2">
      <c r="A95" s="39">
        <v>85</v>
      </c>
      <c r="B95" s="40">
        <v>0.13916494133885438</v>
      </c>
      <c r="C95" s="41">
        <v>0.16587827183853673</v>
      </c>
      <c r="D95" s="41">
        <v>0.12611085426619406</v>
      </c>
      <c r="E95" s="40">
        <v>0.86083505866114562</v>
      </c>
      <c r="F95" s="40">
        <v>0.83412172816146324</v>
      </c>
      <c r="G95" s="41">
        <v>0.87388914573380594</v>
      </c>
      <c r="H95" s="42">
        <v>4.6100000000000003</v>
      </c>
      <c r="I95" s="43">
        <v>4.08</v>
      </c>
      <c r="J95" s="42">
        <v>4.8899999999999997</v>
      </c>
    </row>
    <row r="96" spans="1:10" ht="13.5" customHeight="1" thickBot="1" x14ac:dyDescent="0.2">
      <c r="A96" s="39">
        <v>86</v>
      </c>
      <c r="B96" s="40">
        <v>0.14979149936627417</v>
      </c>
      <c r="C96" s="41">
        <v>0.17870198358003236</v>
      </c>
      <c r="D96" s="41">
        <v>0.13600445822556906</v>
      </c>
      <c r="E96" s="40">
        <v>0.85020850063372588</v>
      </c>
      <c r="F96" s="40">
        <v>0.82129801641996769</v>
      </c>
      <c r="G96" s="41">
        <v>0.86399554177443094</v>
      </c>
      <c r="H96" s="42">
        <v>4.28</v>
      </c>
      <c r="I96" s="43">
        <v>3.79</v>
      </c>
      <c r="J96" s="42">
        <v>4.5199999999999996</v>
      </c>
    </row>
    <row r="97" spans="1:10" ht="13.5" customHeight="1" thickBot="1" x14ac:dyDescent="0.25">
      <c r="A97" s="39">
        <v>87</v>
      </c>
      <c r="B97" s="40">
        <v>0.17332689267521517</v>
      </c>
      <c r="C97" s="41">
        <v>0.19937909624008279</v>
      </c>
      <c r="D97" s="41">
        <v>0.16116461077651453</v>
      </c>
      <c r="E97" s="40">
        <v>0.82667310732478483</v>
      </c>
      <c r="F97" s="40">
        <v>0.80062090375991724</v>
      </c>
      <c r="G97" s="41">
        <v>0.83883538922348544</v>
      </c>
      <c r="H97" s="44">
        <v>3.94</v>
      </c>
      <c r="I97" s="43">
        <v>3.51</v>
      </c>
      <c r="J97" s="42">
        <v>4.16</v>
      </c>
    </row>
    <row r="98" spans="1:10" ht="13.5" customHeight="1" thickBot="1" x14ac:dyDescent="0.25">
      <c r="A98" s="39">
        <v>88</v>
      </c>
      <c r="B98" s="40">
        <v>0.18883090702629599</v>
      </c>
      <c r="C98" s="41">
        <v>0.21788907318257211</v>
      </c>
      <c r="D98" s="41">
        <v>0.17544448171754445</v>
      </c>
      <c r="E98" s="40">
        <v>0.81116909297370399</v>
      </c>
      <c r="F98" s="40">
        <v>0.78211092681742789</v>
      </c>
      <c r="G98" s="41">
        <v>0.82455551828245555</v>
      </c>
      <c r="H98" s="44">
        <v>3.67</v>
      </c>
      <c r="I98" s="43">
        <v>3.26</v>
      </c>
      <c r="J98" s="42">
        <v>3.86</v>
      </c>
    </row>
    <row r="99" spans="1:10" ht="13.5" customHeight="1" thickBot="1" x14ac:dyDescent="0.25">
      <c r="A99" s="39">
        <v>89</v>
      </c>
      <c r="B99" s="40">
        <v>0.20131372004810805</v>
      </c>
      <c r="C99" s="41">
        <v>0.23227020602218701</v>
      </c>
      <c r="D99" s="41">
        <v>0.18731807800815012</v>
      </c>
      <c r="E99" s="40">
        <v>0.7986862799518919</v>
      </c>
      <c r="F99" s="40">
        <v>0.76772979397781294</v>
      </c>
      <c r="G99" s="41">
        <v>0.81268192199184985</v>
      </c>
      <c r="H99" s="44">
        <v>3.41</v>
      </c>
      <c r="I99" s="43">
        <v>3.03</v>
      </c>
      <c r="J99" s="42">
        <v>3.57</v>
      </c>
    </row>
    <row r="100" spans="1:10" ht="13.5" customHeight="1" thickBot="1" x14ac:dyDescent="0.25">
      <c r="A100" s="45">
        <v>90</v>
      </c>
      <c r="B100" s="40">
        <v>0.22213905849911364</v>
      </c>
      <c r="C100" s="41">
        <v>0.24988798566216475</v>
      </c>
      <c r="D100" s="41">
        <v>0.20980453523771589</v>
      </c>
      <c r="E100" s="40">
        <v>0.77786094150088636</v>
      </c>
      <c r="F100" s="40">
        <v>0.75011201433783525</v>
      </c>
      <c r="G100" s="41">
        <v>0.79019546476228408</v>
      </c>
      <c r="H100" s="44">
        <v>3.14</v>
      </c>
      <c r="I100" s="43">
        <v>2.8</v>
      </c>
      <c r="J100" s="42">
        <v>3.28</v>
      </c>
    </row>
    <row r="101" spans="1:10" ht="13.5" customHeight="1" thickBot="1" x14ac:dyDescent="0.2">
      <c r="A101" s="39">
        <v>91</v>
      </c>
      <c r="B101" s="40">
        <v>0.24717750365879154</v>
      </c>
      <c r="C101" s="41">
        <v>0.27402196293754288</v>
      </c>
      <c r="D101" s="41">
        <v>0.23541791942272999</v>
      </c>
      <c r="E101" s="40">
        <v>0.75282249634120846</v>
      </c>
      <c r="F101" s="40">
        <v>0.72597803706245712</v>
      </c>
      <c r="G101" s="41">
        <v>0.76458208057727006</v>
      </c>
      <c r="H101" s="42">
        <v>2.9</v>
      </c>
      <c r="I101" s="43">
        <v>2.57</v>
      </c>
      <c r="J101" s="42">
        <v>3.03</v>
      </c>
    </row>
    <row r="102" spans="1:10" ht="13.5" customHeight="1" thickBot="1" x14ac:dyDescent="0.2">
      <c r="A102" s="39">
        <v>92</v>
      </c>
      <c r="B102" s="40">
        <v>0.26501878445279309</v>
      </c>
      <c r="C102" s="41">
        <v>0.28826291079812205</v>
      </c>
      <c r="D102" s="41">
        <v>0.25509744000801565</v>
      </c>
      <c r="E102" s="40">
        <v>0.73498121554720686</v>
      </c>
      <c r="F102" s="40">
        <v>0.71173708920187795</v>
      </c>
      <c r="G102" s="41">
        <v>0.74490255999198429</v>
      </c>
      <c r="H102" s="42">
        <v>2.69</v>
      </c>
      <c r="I102" s="43">
        <v>2.36</v>
      </c>
      <c r="J102" s="42">
        <v>2.81</v>
      </c>
    </row>
    <row r="103" spans="1:10" ht="13.5" customHeight="1" thickBot="1" x14ac:dyDescent="0.2">
      <c r="A103" s="39">
        <v>93</v>
      </c>
      <c r="B103" s="40">
        <v>0.28042430086788817</v>
      </c>
      <c r="C103" s="41">
        <v>0.32820000000000005</v>
      </c>
      <c r="D103" s="41">
        <v>0.2633569414838754</v>
      </c>
      <c r="E103" s="40">
        <v>0.71957569913211183</v>
      </c>
      <c r="F103" s="40">
        <v>0.67179999999999995</v>
      </c>
      <c r="G103" s="41">
        <v>0.73664305851612455</v>
      </c>
      <c r="H103" s="42">
        <v>2.4900000000000002</v>
      </c>
      <c r="I103" s="43">
        <v>2.13</v>
      </c>
      <c r="J103" s="42">
        <v>2.61</v>
      </c>
    </row>
    <row r="104" spans="1:10" ht="13.5" customHeight="1" thickBot="1" x14ac:dyDescent="0.2">
      <c r="A104" s="39">
        <v>94</v>
      </c>
      <c r="B104" s="40">
        <v>0.31381412232038902</v>
      </c>
      <c r="C104" s="41">
        <v>0.37231888836387939</v>
      </c>
      <c r="D104" s="41">
        <v>0.30873898045228054</v>
      </c>
      <c r="E104" s="40">
        <v>0.68618587767961103</v>
      </c>
      <c r="F104" s="40">
        <v>0.62768111163612061</v>
      </c>
      <c r="G104" s="41">
        <v>0.69126101954771946</v>
      </c>
      <c r="H104" s="42">
        <v>2.2799999999999998</v>
      </c>
      <c r="I104" s="43">
        <v>1.93</v>
      </c>
      <c r="J104" s="42">
        <v>2.36</v>
      </c>
    </row>
    <row r="105" spans="1:10" ht="13.5" customHeight="1" thickBot="1" x14ac:dyDescent="0.2">
      <c r="A105" s="39">
        <v>95</v>
      </c>
      <c r="B105" s="40">
        <v>0.32909072395886368</v>
      </c>
      <c r="C105" s="41">
        <v>0.39677113245245343</v>
      </c>
      <c r="D105" s="41">
        <v>0.30833094760950475</v>
      </c>
      <c r="E105" s="40">
        <v>0.67090927604113637</v>
      </c>
      <c r="F105" s="40">
        <v>0.60322886754754657</v>
      </c>
      <c r="G105" s="41">
        <v>0.69166905239049525</v>
      </c>
      <c r="H105" s="42">
        <v>2.1</v>
      </c>
      <c r="I105" s="43">
        <v>1.8</v>
      </c>
      <c r="J105" s="42">
        <v>2.21</v>
      </c>
    </row>
    <row r="106" spans="1:10" ht="13.5" customHeight="1" thickBot="1" x14ac:dyDescent="0.2">
      <c r="A106" s="39">
        <v>96</v>
      </c>
      <c r="B106" s="40">
        <v>0.3654475170978293</v>
      </c>
      <c r="C106" s="41">
        <v>0.41354037227633811</v>
      </c>
      <c r="D106" s="41">
        <v>0.34924520603835169</v>
      </c>
      <c r="E106" s="40">
        <v>0.6345524829021707</v>
      </c>
      <c r="F106" s="40">
        <v>0.58645962772366189</v>
      </c>
      <c r="G106" s="41">
        <v>0.65075479396164826</v>
      </c>
      <c r="H106" s="42">
        <v>1.9</v>
      </c>
      <c r="I106" s="43">
        <v>1.68</v>
      </c>
      <c r="J106" s="42">
        <v>1.98</v>
      </c>
    </row>
    <row r="107" spans="1:10" ht="13.5" customHeight="1" thickBot="1" x14ac:dyDescent="0.2">
      <c r="A107" s="39">
        <v>97</v>
      </c>
      <c r="B107" s="40">
        <v>0.36355290337388113</v>
      </c>
      <c r="C107" s="41">
        <v>0.42622590177310227</v>
      </c>
      <c r="D107" s="41">
        <v>0.35111662531017368</v>
      </c>
      <c r="E107" s="40">
        <v>0.63644709662611887</v>
      </c>
      <c r="F107" s="40">
        <v>0.57377409822689773</v>
      </c>
      <c r="G107" s="41">
        <v>0.64888337468982638</v>
      </c>
      <c r="H107" s="42">
        <v>1.72</v>
      </c>
      <c r="I107" s="43">
        <v>1.53</v>
      </c>
      <c r="J107" s="42">
        <v>1.79</v>
      </c>
    </row>
    <row r="108" spans="1:10" ht="13.5" customHeight="1" thickBot="1" x14ac:dyDescent="0.2">
      <c r="A108" s="39">
        <v>98</v>
      </c>
      <c r="B108" s="40">
        <v>0.39067702552719202</v>
      </c>
      <c r="C108" s="41">
        <v>0.43638677262095538</v>
      </c>
      <c r="D108" s="41">
        <v>0.36460878314268308</v>
      </c>
      <c r="E108" s="40">
        <v>0.60932297447280792</v>
      </c>
      <c r="F108" s="40">
        <v>0.56361322737904462</v>
      </c>
      <c r="G108" s="41">
        <v>0.63539121685731692</v>
      </c>
      <c r="H108" s="42">
        <v>1.44</v>
      </c>
      <c r="I108" s="43">
        <v>1.33</v>
      </c>
      <c r="J108" s="42">
        <v>1.5</v>
      </c>
    </row>
    <row r="109" spans="1:10" ht="13.5" customHeight="1" thickBot="1" x14ac:dyDescent="0.2">
      <c r="A109" s="39">
        <v>99</v>
      </c>
      <c r="B109" s="40">
        <v>0.39949906073888541</v>
      </c>
      <c r="C109" s="41">
        <v>0.44483715641704569</v>
      </c>
      <c r="D109" s="41">
        <v>0.37810094097519248</v>
      </c>
      <c r="E109" s="40">
        <v>0.60050093926111459</v>
      </c>
      <c r="F109" s="40">
        <v>0.55516284358295431</v>
      </c>
      <c r="G109" s="41">
        <v>0.62189905902480747</v>
      </c>
      <c r="H109" s="42">
        <v>1.07</v>
      </c>
      <c r="I109" s="43">
        <v>1.01</v>
      </c>
      <c r="J109" s="42">
        <v>1.0900000000000001</v>
      </c>
    </row>
    <row r="110" spans="1:10" ht="13.5" customHeight="1" thickBot="1" x14ac:dyDescent="0.2">
      <c r="A110" s="39" t="s">
        <v>33</v>
      </c>
      <c r="B110" s="40">
        <v>0.44200626959247646</v>
      </c>
      <c r="C110" s="41">
        <v>0.45205473197485335</v>
      </c>
      <c r="D110" s="41">
        <v>0.43814789219073946</v>
      </c>
      <c r="E110" s="40">
        <v>0.55799373040752354</v>
      </c>
      <c r="F110" s="40">
        <v>0.54794526802514665</v>
      </c>
      <c r="G110" s="41">
        <v>0.56185210780926054</v>
      </c>
      <c r="H110" s="42">
        <v>0.47</v>
      </c>
      <c r="I110" s="43">
        <v>0.47</v>
      </c>
      <c r="J110" s="42">
        <v>0.47</v>
      </c>
    </row>
    <row r="111" spans="1:10" ht="13.5" customHeight="1" thickBot="1" x14ac:dyDescent="0.2">
      <c r="A111" s="68" t="s">
        <v>37</v>
      </c>
      <c r="B111" s="69"/>
      <c r="C111" s="69"/>
      <c r="D111" s="69"/>
      <c r="E111" s="69"/>
      <c r="F111" s="69"/>
      <c r="G111" s="69"/>
      <c r="H111" s="69"/>
      <c r="I111" s="69"/>
      <c r="J111" s="70"/>
    </row>
    <row r="112" spans="1:10" ht="13.5" customHeight="1" thickBot="1" x14ac:dyDescent="0.2">
      <c r="A112" s="39">
        <v>0</v>
      </c>
      <c r="B112" s="46">
        <v>3.6602330565850428E-3</v>
      </c>
      <c r="C112" s="46">
        <v>4.5151130075769888E-3</v>
      </c>
      <c r="D112" s="46">
        <v>3.012937986480101E-3</v>
      </c>
      <c r="E112" s="40">
        <v>0.99633976694341497</v>
      </c>
      <c r="F112" s="46">
        <v>0.99548488699242299</v>
      </c>
      <c r="G112" s="46">
        <v>0.99698706201351994</v>
      </c>
      <c r="H112" s="43">
        <v>74.37</v>
      </c>
      <c r="I112" s="47">
        <v>70.72</v>
      </c>
      <c r="J112" s="47">
        <v>78</v>
      </c>
    </row>
    <row r="113" spans="1:10" ht="13.5" customHeight="1" thickBot="1" x14ac:dyDescent="0.2">
      <c r="A113" s="39">
        <v>1</v>
      </c>
      <c r="B113" s="46">
        <v>5.0845335451050978E-4</v>
      </c>
      <c r="C113" s="46">
        <v>5.5767022058924795E-4</v>
      </c>
      <c r="D113" s="46">
        <v>4.8554248844325128E-4</v>
      </c>
      <c r="E113" s="40">
        <v>0.99949154664548945</v>
      </c>
      <c r="F113" s="46">
        <v>0.99944232977941072</v>
      </c>
      <c r="G113" s="46">
        <v>0.99951445751155676</v>
      </c>
      <c r="H113" s="43">
        <v>73.64</v>
      </c>
      <c r="I113" s="47">
        <v>70.040000000000006</v>
      </c>
      <c r="J113" s="47">
        <v>77.239999999999995</v>
      </c>
    </row>
    <row r="114" spans="1:10" ht="13.5" customHeight="1" thickBot="1" x14ac:dyDescent="0.2">
      <c r="A114" s="39">
        <v>2</v>
      </c>
      <c r="B114" s="46">
        <v>2.7957850327916303E-4</v>
      </c>
      <c r="C114" s="46">
        <v>3.2395344737835092E-4</v>
      </c>
      <c r="D114" s="46">
        <v>2.4257620193890263E-4</v>
      </c>
      <c r="E114" s="40">
        <v>0.9997204214967208</v>
      </c>
      <c r="F114" s="46">
        <v>0.99967604655262166</v>
      </c>
      <c r="G114" s="46">
        <v>0.9997574237980611</v>
      </c>
      <c r="H114" s="43">
        <v>72.680000000000007</v>
      </c>
      <c r="I114" s="47">
        <v>69.08</v>
      </c>
      <c r="J114" s="47">
        <v>76.28</v>
      </c>
    </row>
    <row r="115" spans="1:10" ht="13.5" customHeight="1" thickBot="1" x14ac:dyDescent="0.2">
      <c r="A115" s="39">
        <v>3</v>
      </c>
      <c r="B115" s="46">
        <v>1.3873310553925002E-4</v>
      </c>
      <c r="C115" s="46">
        <v>1.860593461920881E-4</v>
      </c>
      <c r="D115" s="46">
        <v>9.695246386247186E-5</v>
      </c>
      <c r="E115" s="40">
        <v>0.99986126689446075</v>
      </c>
      <c r="F115" s="46">
        <v>0.99981394065380791</v>
      </c>
      <c r="G115" s="46">
        <v>0.99990304753613757</v>
      </c>
      <c r="H115" s="43">
        <v>71.7</v>
      </c>
      <c r="I115" s="47">
        <v>68.11</v>
      </c>
      <c r="J115" s="47">
        <v>75.290000000000006</v>
      </c>
    </row>
    <row r="116" spans="1:10" ht="13.5" customHeight="1" thickBot="1" x14ac:dyDescent="0.2">
      <c r="A116" s="39">
        <v>4</v>
      </c>
      <c r="B116" s="46">
        <v>2.5528282335558636E-4</v>
      </c>
      <c r="C116" s="46">
        <v>3.2496908335238368E-4</v>
      </c>
      <c r="D116" s="46">
        <v>1.9390492772494372E-4</v>
      </c>
      <c r="E116" s="40">
        <v>0.99974471717664437</v>
      </c>
      <c r="F116" s="46">
        <v>0.99967503091664767</v>
      </c>
      <c r="G116" s="46">
        <v>0.99980609507227503</v>
      </c>
      <c r="H116" s="43">
        <v>70.709999999999994</v>
      </c>
      <c r="I116" s="47">
        <v>67.12</v>
      </c>
      <c r="J116" s="47">
        <v>74.3</v>
      </c>
    </row>
    <row r="117" spans="1:10" ht="13.5" customHeight="1" thickBot="1" x14ac:dyDescent="0.2">
      <c r="A117" s="39">
        <v>5</v>
      </c>
      <c r="B117" s="46">
        <v>1.4359642776271242E-4</v>
      </c>
      <c r="C117" s="46">
        <v>1.2907528315890242E-4</v>
      </c>
      <c r="D117" s="46">
        <v>1.5892115240538515E-4</v>
      </c>
      <c r="E117" s="46">
        <v>0.99985640357223726</v>
      </c>
      <c r="F117" s="46">
        <v>0.99987092471684114</v>
      </c>
      <c r="G117" s="46">
        <v>0.99984107884759466</v>
      </c>
      <c r="H117" s="47">
        <v>69.72</v>
      </c>
      <c r="I117" s="47">
        <v>66.14</v>
      </c>
      <c r="J117" s="47">
        <v>73.319999999999993</v>
      </c>
    </row>
    <row r="118" spans="1:10" ht="13.5" customHeight="1" thickBot="1" x14ac:dyDescent="0.2">
      <c r="A118" s="39">
        <v>6</v>
      </c>
      <c r="B118" s="46">
        <v>1.8461805781803175E-4</v>
      </c>
      <c r="C118" s="46">
        <v>1.4837266975423126E-4</v>
      </c>
      <c r="D118" s="46">
        <v>2.2269978954869889E-4</v>
      </c>
      <c r="E118" s="46">
        <v>0.999815381942182</v>
      </c>
      <c r="F118" s="46">
        <v>0.9998516273302458</v>
      </c>
      <c r="G118" s="46">
        <v>0.9997773002104513</v>
      </c>
      <c r="H118" s="47">
        <v>68.73</v>
      </c>
      <c r="I118" s="47">
        <v>65.150000000000006</v>
      </c>
      <c r="J118" s="47">
        <v>72.33</v>
      </c>
    </row>
    <row r="119" spans="1:10" ht="13.5" customHeight="1" thickBot="1" x14ac:dyDescent="0.2">
      <c r="A119" s="39">
        <v>7</v>
      </c>
      <c r="B119" s="46">
        <v>1.2964843665593467E-4</v>
      </c>
      <c r="C119" s="46">
        <v>1.2633972752732096E-4</v>
      </c>
      <c r="D119" s="46">
        <v>1.3313510994741163E-4</v>
      </c>
      <c r="E119" s="46">
        <v>0.99987035156334403</v>
      </c>
      <c r="F119" s="46">
        <v>0.99987366027247271</v>
      </c>
      <c r="G119" s="46">
        <v>0.99986686489005261</v>
      </c>
      <c r="H119" s="47">
        <v>67.75</v>
      </c>
      <c r="I119" s="47">
        <v>64.16</v>
      </c>
      <c r="J119" s="47">
        <v>71.34</v>
      </c>
    </row>
    <row r="120" spans="1:10" ht="13.5" customHeight="1" thickBot="1" x14ac:dyDescent="0.2">
      <c r="A120" s="39">
        <v>8</v>
      </c>
      <c r="B120" s="46">
        <v>9.7800042380018364E-5</v>
      </c>
      <c r="C120" s="46">
        <v>1.4838210511812275E-4</v>
      </c>
      <c r="D120" s="46">
        <v>4.4594082365270129E-5</v>
      </c>
      <c r="E120" s="46">
        <v>0.99990219995761997</v>
      </c>
      <c r="F120" s="46">
        <v>0.99985161789488186</v>
      </c>
      <c r="G120" s="46">
        <v>0.99995540591763477</v>
      </c>
      <c r="H120" s="47">
        <v>66.760000000000005</v>
      </c>
      <c r="I120" s="47">
        <v>63.17</v>
      </c>
      <c r="J120" s="47">
        <v>70.349999999999994</v>
      </c>
    </row>
    <row r="121" spans="1:10" ht="13.5" customHeight="1" thickBot="1" x14ac:dyDescent="0.2">
      <c r="A121" s="39">
        <v>9</v>
      </c>
      <c r="B121" s="46">
        <v>1.3234880527630569E-4</v>
      </c>
      <c r="C121" s="46">
        <v>2.3713029231697854E-4</v>
      </c>
      <c r="D121" s="46">
        <v>2.2582794169122546E-5</v>
      </c>
      <c r="E121" s="46">
        <v>0.99986765119472365</v>
      </c>
      <c r="F121" s="46">
        <v>0.99976286970768302</v>
      </c>
      <c r="G121" s="46">
        <v>0.99997741720583089</v>
      </c>
      <c r="H121" s="47">
        <v>65.760000000000005</v>
      </c>
      <c r="I121" s="47">
        <v>62.17</v>
      </c>
      <c r="J121" s="47">
        <v>69.36</v>
      </c>
    </row>
    <row r="122" spans="1:10" ht="13.5" customHeight="1" thickBot="1" x14ac:dyDescent="0.2">
      <c r="A122" s="39">
        <v>10</v>
      </c>
      <c r="B122" s="46">
        <v>1.7564177859256047E-4</v>
      </c>
      <c r="C122" s="46">
        <v>1.7108639863130882E-4</v>
      </c>
      <c r="D122" s="46">
        <v>1.8044637923062175E-4</v>
      </c>
      <c r="E122" s="46">
        <v>0.99982435822140747</v>
      </c>
      <c r="F122" s="46">
        <v>0.99982891360136872</v>
      </c>
      <c r="G122" s="46">
        <v>0.99981955362076935</v>
      </c>
      <c r="H122" s="47">
        <v>64.77</v>
      </c>
      <c r="I122" s="47">
        <v>61.19</v>
      </c>
      <c r="J122" s="47">
        <v>68.36</v>
      </c>
    </row>
    <row r="123" spans="1:10" ht="13.5" customHeight="1" thickBot="1" x14ac:dyDescent="0.2">
      <c r="A123" s="39">
        <v>11</v>
      </c>
      <c r="B123" s="46">
        <v>1.8206645425580337E-4</v>
      </c>
      <c r="C123" s="46">
        <v>2.0794560143066573E-4</v>
      </c>
      <c r="D123" s="46">
        <v>1.5458339774308239E-4</v>
      </c>
      <c r="E123" s="46">
        <v>0.99981793354574422</v>
      </c>
      <c r="F123" s="46">
        <v>0.99979205439856933</v>
      </c>
      <c r="G123" s="46">
        <v>0.9998454166022569</v>
      </c>
      <c r="H123" s="47">
        <v>63.78</v>
      </c>
      <c r="I123" s="47">
        <v>60.2</v>
      </c>
      <c r="J123" s="47">
        <v>67.37</v>
      </c>
    </row>
    <row r="124" spans="1:10" ht="13.5" customHeight="1" thickBot="1" x14ac:dyDescent="0.2">
      <c r="A124" s="39">
        <v>12</v>
      </c>
      <c r="B124" s="46">
        <v>1.8415735222651353E-4</v>
      </c>
      <c r="C124" s="46">
        <v>2.3940627244433804E-4</v>
      </c>
      <c r="D124" s="46">
        <v>1.2600144901666368E-4</v>
      </c>
      <c r="E124" s="46">
        <v>0.99981584264777346</v>
      </c>
      <c r="F124" s="46">
        <v>0.99976059372755566</v>
      </c>
      <c r="G124" s="46">
        <v>0.99987399855098336</v>
      </c>
      <c r="H124" s="47">
        <v>62.79</v>
      </c>
      <c r="I124" s="47">
        <v>59.21</v>
      </c>
      <c r="J124" s="47">
        <v>66.38</v>
      </c>
    </row>
    <row r="125" spans="1:10" ht="13.5" customHeight="1" thickBot="1" x14ac:dyDescent="0.2">
      <c r="A125" s="39">
        <v>13</v>
      </c>
      <c r="B125" s="46">
        <v>2.48468193586539E-4</v>
      </c>
      <c r="C125" s="46">
        <v>2.7166794415283264E-4</v>
      </c>
      <c r="D125" s="46">
        <v>2.2411018071430026E-4</v>
      </c>
      <c r="E125" s="46">
        <v>0.99975153180641341</v>
      </c>
      <c r="F125" s="46">
        <v>0.99972833205584721</v>
      </c>
      <c r="G125" s="46">
        <v>0.99977588981928567</v>
      </c>
      <c r="H125" s="47">
        <v>61.8</v>
      </c>
      <c r="I125" s="47">
        <v>58.23</v>
      </c>
      <c r="J125" s="47">
        <v>65.39</v>
      </c>
    </row>
    <row r="126" spans="1:10" ht="13.5" customHeight="1" thickBot="1" x14ac:dyDescent="0.2">
      <c r="A126" s="39">
        <v>14</v>
      </c>
      <c r="B126" s="46">
        <v>2.0226434939143713E-4</v>
      </c>
      <c r="C126" s="46">
        <v>1.9684845621598213E-4</v>
      </c>
      <c r="D126" s="46">
        <v>2.0798668885191348E-4</v>
      </c>
      <c r="E126" s="46">
        <v>0.99979773565060859</v>
      </c>
      <c r="F126" s="46">
        <v>0.99980315154378396</v>
      </c>
      <c r="G126" s="46">
        <v>0.99979201331114809</v>
      </c>
      <c r="H126" s="47">
        <v>60.82</v>
      </c>
      <c r="I126" s="47">
        <v>57.24</v>
      </c>
      <c r="J126" s="47">
        <v>64.400000000000006</v>
      </c>
    </row>
    <row r="127" spans="1:10" ht="13.5" customHeight="1" thickBot="1" x14ac:dyDescent="0.2">
      <c r="A127" s="39">
        <v>15</v>
      </c>
      <c r="B127" s="46">
        <v>3.1417395812061139E-4</v>
      </c>
      <c r="C127" s="46">
        <v>3.8558324539329493E-4</v>
      </c>
      <c r="D127" s="46">
        <v>2.3803083581282121E-4</v>
      </c>
      <c r="E127" s="46">
        <v>0.99968582604187939</v>
      </c>
      <c r="F127" s="46">
        <v>0.99961441675460672</v>
      </c>
      <c r="G127" s="46">
        <v>0.99976196916418714</v>
      </c>
      <c r="H127" s="47">
        <v>59.83</v>
      </c>
      <c r="I127" s="47">
        <v>56.25</v>
      </c>
      <c r="J127" s="47">
        <v>63.42</v>
      </c>
    </row>
    <row r="128" spans="1:10" ht="13.5" customHeight="1" thickBot="1" x14ac:dyDescent="0.2">
      <c r="A128" s="39">
        <v>16</v>
      </c>
      <c r="B128" s="46">
        <v>2.8308101016369706E-4</v>
      </c>
      <c r="C128" s="46">
        <v>3.3784853827718359E-4</v>
      </c>
      <c r="D128" s="46">
        <v>2.2477971587843914E-4</v>
      </c>
      <c r="E128" s="46">
        <v>0.99971691898983628</v>
      </c>
      <c r="F128" s="46">
        <v>0.99966215146172277</v>
      </c>
      <c r="G128" s="46">
        <v>0.99977522028412158</v>
      </c>
      <c r="H128" s="47">
        <v>58.85</v>
      </c>
      <c r="I128" s="47">
        <v>55.27</v>
      </c>
      <c r="J128" s="47">
        <v>62.43</v>
      </c>
    </row>
    <row r="129" spans="1:10" ht="13.5" customHeight="1" thickBot="1" x14ac:dyDescent="0.2">
      <c r="A129" s="39">
        <v>17</v>
      </c>
      <c r="B129" s="46">
        <v>4.5246821410795893E-4</v>
      </c>
      <c r="C129" s="46">
        <v>5.2694558189063682E-4</v>
      </c>
      <c r="D129" s="46">
        <v>3.7332151148546962E-4</v>
      </c>
      <c r="E129" s="46">
        <v>0.99954753178589206</v>
      </c>
      <c r="F129" s="46">
        <v>0.99947305441810941</v>
      </c>
      <c r="G129" s="46">
        <v>0.9996266784885145</v>
      </c>
      <c r="H129" s="47">
        <v>57.87</v>
      </c>
      <c r="I129" s="47">
        <v>54.29</v>
      </c>
      <c r="J129" s="47">
        <v>61.44</v>
      </c>
    </row>
    <row r="130" spans="1:10" ht="13.5" customHeight="1" thickBot="1" x14ac:dyDescent="0.2">
      <c r="A130" s="39">
        <v>18</v>
      </c>
      <c r="B130" s="46">
        <v>4.440419502789869E-4</v>
      </c>
      <c r="C130" s="46">
        <v>5.2247197392183363E-4</v>
      </c>
      <c r="D130" s="46">
        <v>3.6095870632399656E-4</v>
      </c>
      <c r="E130" s="46">
        <v>0.99955595804972097</v>
      </c>
      <c r="F130" s="46">
        <v>0.99947752802607814</v>
      </c>
      <c r="G130" s="46">
        <v>0.99963904129367598</v>
      </c>
      <c r="H130" s="47">
        <v>56.89</v>
      </c>
      <c r="I130" s="47">
        <v>53.32</v>
      </c>
      <c r="J130" s="47">
        <v>60.47</v>
      </c>
    </row>
    <row r="131" spans="1:10" ht="13.5" customHeight="1" thickBot="1" x14ac:dyDescent="0.2">
      <c r="A131" s="39">
        <v>19</v>
      </c>
      <c r="B131" s="46">
        <v>5.9106196102537434E-4</v>
      </c>
      <c r="C131" s="46">
        <v>9.1967765298262959E-4</v>
      </c>
      <c r="D131" s="46">
        <v>2.4330900243309004E-4</v>
      </c>
      <c r="E131" s="46">
        <v>0.99940893803897457</v>
      </c>
      <c r="F131" s="46">
        <v>0.99908032234701738</v>
      </c>
      <c r="G131" s="46">
        <v>0.99975669099756692</v>
      </c>
      <c r="H131" s="47">
        <v>55.92</v>
      </c>
      <c r="I131" s="47">
        <v>52.35</v>
      </c>
      <c r="J131" s="47">
        <v>59.49</v>
      </c>
    </row>
    <row r="132" spans="1:10" ht="13.5" customHeight="1" thickBot="1" x14ac:dyDescent="0.2">
      <c r="A132" s="39">
        <v>20</v>
      </c>
      <c r="B132" s="46">
        <v>4.9797167634270173E-4</v>
      </c>
      <c r="C132" s="46">
        <v>8.0637510672611711E-4</v>
      </c>
      <c r="D132" s="46">
        <v>1.7425939756036843E-4</v>
      </c>
      <c r="E132" s="46">
        <v>0.99950202832365731</v>
      </c>
      <c r="F132" s="46">
        <v>0.9991936248932739</v>
      </c>
      <c r="G132" s="46">
        <v>0.99982574060243967</v>
      </c>
      <c r="H132" s="47">
        <v>54.95</v>
      </c>
      <c r="I132" s="47">
        <v>51.4</v>
      </c>
      <c r="J132" s="47">
        <v>58.5</v>
      </c>
    </row>
    <row r="133" spans="1:10" ht="13.5" customHeight="1" thickBot="1" x14ac:dyDescent="0.2">
      <c r="A133" s="39">
        <v>21</v>
      </c>
      <c r="B133" s="46">
        <v>5.9741162270408009E-4</v>
      </c>
      <c r="C133" s="46">
        <v>8.1267777326290123E-4</v>
      </c>
      <c r="D133" s="46">
        <v>3.7328754339467694E-4</v>
      </c>
      <c r="E133" s="46">
        <v>0.9994025883772959</v>
      </c>
      <c r="F133" s="46">
        <v>0.99918732222673712</v>
      </c>
      <c r="G133" s="46">
        <v>0.99962671245660528</v>
      </c>
      <c r="H133" s="47">
        <v>53.98</v>
      </c>
      <c r="I133" s="47">
        <v>50.44</v>
      </c>
      <c r="J133" s="47">
        <v>57.51</v>
      </c>
    </row>
    <row r="134" spans="1:10" ht="13.5" customHeight="1" thickBot="1" x14ac:dyDescent="0.2">
      <c r="A134" s="39">
        <v>22</v>
      </c>
      <c r="B134" s="46">
        <v>6.8808019693329778E-4</v>
      </c>
      <c r="C134" s="46">
        <v>9.318904562768647E-4</v>
      </c>
      <c r="D134" s="46">
        <v>4.3510841451328288E-4</v>
      </c>
      <c r="E134" s="46">
        <v>0.99931191980306666</v>
      </c>
      <c r="F134" s="46">
        <v>0.99906810954372316</v>
      </c>
      <c r="G134" s="46">
        <v>0.99956489158548667</v>
      </c>
      <c r="H134" s="47">
        <v>53.01</v>
      </c>
      <c r="I134" s="47">
        <v>49.48</v>
      </c>
      <c r="J134" s="47">
        <v>56.54</v>
      </c>
    </row>
    <row r="135" spans="1:10" ht="13.5" customHeight="1" thickBot="1" x14ac:dyDescent="0.2">
      <c r="A135" s="39">
        <v>23</v>
      </c>
      <c r="B135" s="46">
        <v>6.2933409328393651E-4</v>
      </c>
      <c r="C135" s="46">
        <v>9.3584764400355617E-4</v>
      </c>
      <c r="D135" s="46">
        <v>3.1344938997926409E-4</v>
      </c>
      <c r="E135" s="46">
        <v>0.99937066590671608</v>
      </c>
      <c r="F135" s="46">
        <v>0.99906415235599644</v>
      </c>
      <c r="G135" s="46">
        <v>0.99968655061002076</v>
      </c>
      <c r="H135" s="47">
        <v>52.05</v>
      </c>
      <c r="I135" s="47">
        <v>48.52</v>
      </c>
      <c r="J135" s="47">
        <v>55.56</v>
      </c>
    </row>
    <row r="136" spans="1:10" ht="13.5" customHeight="1" thickBot="1" x14ac:dyDescent="0.2">
      <c r="A136" s="39">
        <v>24</v>
      </c>
      <c r="B136" s="46">
        <v>6.1352381787107234E-4</v>
      </c>
      <c r="C136" s="46">
        <v>7.6299240699491747E-4</v>
      </c>
      <c r="D136" s="46">
        <v>4.587506690113923E-4</v>
      </c>
      <c r="E136" s="46">
        <v>0.99938647618212895</v>
      </c>
      <c r="F136" s="46">
        <v>0.99923700759300504</v>
      </c>
      <c r="G136" s="46">
        <v>0.99954124933098865</v>
      </c>
      <c r="H136" s="47">
        <v>51.08</v>
      </c>
      <c r="I136" s="47">
        <v>47.57</v>
      </c>
      <c r="J136" s="47">
        <v>54.58</v>
      </c>
    </row>
    <row r="137" spans="1:10" ht="13.5" customHeight="1" thickBot="1" x14ac:dyDescent="0.2">
      <c r="A137" s="39">
        <v>25</v>
      </c>
      <c r="B137" s="46">
        <v>7.4628786124192597E-4</v>
      </c>
      <c r="C137" s="46">
        <v>1.1345157508603411E-3</v>
      </c>
      <c r="D137" s="46">
        <v>3.4162429211504857E-4</v>
      </c>
      <c r="E137" s="46">
        <v>0.99925371213875802</v>
      </c>
      <c r="F137" s="46">
        <v>0.99886548424913968</v>
      </c>
      <c r="G137" s="46">
        <v>0.99965837570788496</v>
      </c>
      <c r="H137" s="47">
        <v>50.11</v>
      </c>
      <c r="I137" s="47">
        <v>46.61</v>
      </c>
      <c r="J137" s="47">
        <v>53.6</v>
      </c>
    </row>
    <row r="138" spans="1:10" ht="13.5" customHeight="1" thickBot="1" x14ac:dyDescent="0.2">
      <c r="A138" s="39">
        <v>26</v>
      </c>
      <c r="B138" s="46">
        <v>7.1053714114757986E-4</v>
      </c>
      <c r="C138" s="46">
        <v>7.8222396049769003E-4</v>
      </c>
      <c r="D138" s="46">
        <v>6.3593813593813592E-4</v>
      </c>
      <c r="E138" s="46">
        <v>0.99928946285885245</v>
      </c>
      <c r="F138" s="46">
        <v>0.99921777603950235</v>
      </c>
      <c r="G138" s="46">
        <v>0.9993640618640619</v>
      </c>
      <c r="H138" s="47">
        <v>49.15</v>
      </c>
      <c r="I138" s="47">
        <v>45.66</v>
      </c>
      <c r="J138" s="47">
        <v>52.62</v>
      </c>
    </row>
    <row r="139" spans="1:10" ht="13.5" customHeight="1" thickBot="1" x14ac:dyDescent="0.2">
      <c r="A139" s="39">
        <v>27</v>
      </c>
      <c r="B139" s="46">
        <v>7.960080788879648E-4</v>
      </c>
      <c r="C139" s="46">
        <v>1.2618591391316541E-3</v>
      </c>
      <c r="D139" s="46">
        <v>3.1419180201082756E-4</v>
      </c>
      <c r="E139" s="46">
        <v>0.99920399192111209</v>
      </c>
      <c r="F139" s="46">
        <v>0.99873814086086832</v>
      </c>
      <c r="G139" s="46">
        <v>0.99968580819798913</v>
      </c>
      <c r="H139" s="47">
        <v>48.18</v>
      </c>
      <c r="I139" s="47">
        <v>44.69</v>
      </c>
      <c r="J139" s="47">
        <v>51.65</v>
      </c>
    </row>
    <row r="140" spans="1:10" ht="13.5" customHeight="1" thickBot="1" x14ac:dyDescent="0.2">
      <c r="A140" s="39">
        <v>28</v>
      </c>
      <c r="B140" s="46">
        <v>9.9363071546993711E-4</v>
      </c>
      <c r="C140" s="46">
        <v>1.2531190573027162E-3</v>
      </c>
      <c r="D140" s="46">
        <v>7.2588694310861087E-4</v>
      </c>
      <c r="E140" s="46">
        <v>0.99900636928453002</v>
      </c>
      <c r="F140" s="46">
        <v>0.99874688094269726</v>
      </c>
      <c r="G140" s="46">
        <v>0.9992741130568914</v>
      </c>
      <c r="H140" s="47">
        <v>47.22</v>
      </c>
      <c r="I140" s="47">
        <v>43.75</v>
      </c>
      <c r="J140" s="47">
        <v>50.67</v>
      </c>
    </row>
    <row r="141" spans="1:10" ht="13.5" customHeight="1" thickBot="1" x14ac:dyDescent="0.2">
      <c r="A141" s="39">
        <v>29</v>
      </c>
      <c r="B141" s="46">
        <v>9.2868434645143453E-4</v>
      </c>
      <c r="C141" s="46">
        <v>1.2932494431842675E-3</v>
      </c>
      <c r="D141" s="46">
        <v>5.5178268251273341E-4</v>
      </c>
      <c r="E141" s="46">
        <v>0.99907131565354856</v>
      </c>
      <c r="F141" s="46">
        <v>0.99870675055681568</v>
      </c>
      <c r="G141" s="46">
        <v>0.99944821731748723</v>
      </c>
      <c r="H141" s="47">
        <v>46.27</v>
      </c>
      <c r="I141" s="47">
        <v>42.8</v>
      </c>
      <c r="J141" s="47">
        <v>49.71</v>
      </c>
    </row>
    <row r="142" spans="1:10" ht="13.5" customHeight="1" thickBot="1" x14ac:dyDescent="0.2">
      <c r="A142" s="39">
        <v>30</v>
      </c>
      <c r="B142" s="46">
        <v>8.8196816094938968E-4</v>
      </c>
      <c r="C142" s="46">
        <v>1.3097955370643245E-3</v>
      </c>
      <c r="D142" s="46">
        <v>4.3887647622087457E-4</v>
      </c>
      <c r="E142" s="46">
        <v>0.99911803183905057</v>
      </c>
      <c r="F142" s="46">
        <v>0.99869020446293566</v>
      </c>
      <c r="G142" s="46">
        <v>0.99956112352377913</v>
      </c>
      <c r="H142" s="47">
        <v>45.31</v>
      </c>
      <c r="I142" s="47">
        <v>41.86</v>
      </c>
      <c r="J142" s="47">
        <v>48.73</v>
      </c>
    </row>
    <row r="143" spans="1:10" ht="13.5" customHeight="1" thickBot="1" x14ac:dyDescent="0.2">
      <c r="A143" s="39">
        <v>31</v>
      </c>
      <c r="B143" s="46">
        <v>8.1686740426767834E-4</v>
      </c>
      <c r="C143" s="46">
        <v>1.0182207931404073E-3</v>
      </c>
      <c r="D143" s="46">
        <v>6.0888979094783841E-4</v>
      </c>
      <c r="E143" s="46">
        <v>0.99918313259573233</v>
      </c>
      <c r="F143" s="46">
        <v>0.9989817792068596</v>
      </c>
      <c r="G143" s="46">
        <v>0.99939111020905214</v>
      </c>
      <c r="H143" s="47">
        <v>44.35</v>
      </c>
      <c r="I143" s="47">
        <v>40.909999999999997</v>
      </c>
      <c r="J143" s="47">
        <v>47.75</v>
      </c>
    </row>
    <row r="144" spans="1:10" ht="13.5" customHeight="1" thickBot="1" x14ac:dyDescent="0.2">
      <c r="A144" s="39">
        <v>32</v>
      </c>
      <c r="B144" s="46">
        <v>1.1507048066941002E-3</v>
      </c>
      <c r="C144" s="46">
        <v>1.6603513040333385E-3</v>
      </c>
      <c r="D144" s="46">
        <v>6.2609990523893326E-4</v>
      </c>
      <c r="E144" s="46">
        <v>0.9988492951933059</v>
      </c>
      <c r="F144" s="46">
        <v>0.9983396486959667</v>
      </c>
      <c r="G144" s="46">
        <v>0.99937390009476101</v>
      </c>
      <c r="H144" s="47">
        <v>43.38</v>
      </c>
      <c r="I144" s="47">
        <v>39.950000000000003</v>
      </c>
      <c r="J144" s="47">
        <v>46.78</v>
      </c>
    </row>
    <row r="145" spans="1:10" ht="13.5" customHeight="1" thickBot="1" x14ac:dyDescent="0.2">
      <c r="A145" s="39">
        <v>33</v>
      </c>
      <c r="B145" s="46">
        <v>1.3375242426268976E-3</v>
      </c>
      <c r="C145" s="46">
        <v>1.8253820926922839E-3</v>
      </c>
      <c r="D145" s="46">
        <v>8.3257947531481915E-4</v>
      </c>
      <c r="E145" s="46">
        <v>0.9986624757573731</v>
      </c>
      <c r="F145" s="46">
        <v>0.99817461790730777</v>
      </c>
      <c r="G145" s="46">
        <v>0.99916742052468521</v>
      </c>
      <c r="H145" s="47">
        <v>42.43</v>
      </c>
      <c r="I145" s="47">
        <v>39.020000000000003</v>
      </c>
      <c r="J145" s="47">
        <v>45.81</v>
      </c>
    </row>
    <row r="146" spans="1:10" ht="13.5" customHeight="1" thickBot="1" x14ac:dyDescent="0.2">
      <c r="A146" s="39">
        <v>34</v>
      </c>
      <c r="B146" s="46">
        <v>1.2200408982263368E-3</v>
      </c>
      <c r="C146" s="46">
        <v>1.6436579683482746E-3</v>
      </c>
      <c r="D146" s="46">
        <v>7.8115235595550554E-4</v>
      </c>
      <c r="E146" s="46">
        <v>0.99877995910177364</v>
      </c>
      <c r="F146" s="46">
        <v>0.99835634203165169</v>
      </c>
      <c r="G146" s="46">
        <v>0.99921884764404445</v>
      </c>
      <c r="H146" s="47">
        <v>41.49</v>
      </c>
      <c r="I146" s="47">
        <v>38.090000000000003</v>
      </c>
      <c r="J146" s="47">
        <v>44.85</v>
      </c>
    </row>
    <row r="147" spans="1:10" ht="13.5" customHeight="1" thickBot="1" x14ac:dyDescent="0.2">
      <c r="A147" s="39">
        <v>35</v>
      </c>
      <c r="B147" s="46">
        <v>1.2449447697229432E-3</v>
      </c>
      <c r="C147" s="46">
        <v>1.751872499313355E-3</v>
      </c>
      <c r="D147" s="46">
        <v>7.2108561741038215E-4</v>
      </c>
      <c r="E147" s="46">
        <v>0.99875505523027708</v>
      </c>
      <c r="F147" s="46">
        <v>0.9982481275006867</v>
      </c>
      <c r="G147" s="46">
        <v>0.99927891438258964</v>
      </c>
      <c r="H147" s="47">
        <v>40.54</v>
      </c>
      <c r="I147" s="47">
        <v>37.15</v>
      </c>
      <c r="J147" s="47">
        <v>43.88</v>
      </c>
    </row>
    <row r="148" spans="1:10" ht="13.5" customHeight="1" thickBot="1" x14ac:dyDescent="0.2">
      <c r="A148" s="39">
        <v>36</v>
      </c>
      <c r="B148" s="46">
        <v>1.5791492705745645E-3</v>
      </c>
      <c r="C148" s="46">
        <v>2.2316348927860935E-3</v>
      </c>
      <c r="D148" s="46">
        <v>9.0719404880703985E-4</v>
      </c>
      <c r="E148" s="46">
        <v>0.99842085072942544</v>
      </c>
      <c r="F148" s="46">
        <v>0.99776836510721389</v>
      </c>
      <c r="G148" s="46">
        <v>0.99909280595119299</v>
      </c>
      <c r="H148" s="47">
        <v>39.590000000000003</v>
      </c>
      <c r="I148" s="47">
        <v>36.22</v>
      </c>
      <c r="J148" s="47">
        <v>42.92</v>
      </c>
    </row>
    <row r="149" spans="1:10" ht="13.5" customHeight="1" thickBot="1" x14ac:dyDescent="0.2">
      <c r="A149" s="39">
        <v>37</v>
      </c>
      <c r="B149" s="46">
        <v>1.7829748191952098E-3</v>
      </c>
      <c r="C149" s="46">
        <v>2.4184501522458079E-3</v>
      </c>
      <c r="D149" s="46">
        <v>1.1217645052487967E-3</v>
      </c>
      <c r="E149" s="46">
        <v>0.9982170251808048</v>
      </c>
      <c r="F149" s="46">
        <v>0.99758154984775416</v>
      </c>
      <c r="G149" s="46">
        <v>0.99887823549475119</v>
      </c>
      <c r="H149" s="47">
        <v>38.65</v>
      </c>
      <c r="I149" s="47">
        <v>35.299999999999997</v>
      </c>
      <c r="J149" s="47">
        <v>41.95</v>
      </c>
    </row>
    <row r="150" spans="1:10" ht="13.5" customHeight="1" thickBot="1" x14ac:dyDescent="0.2">
      <c r="A150" s="39">
        <v>38</v>
      </c>
      <c r="B150" s="46">
        <v>2.0265073072599253E-3</v>
      </c>
      <c r="C150" s="46">
        <v>2.7232168723564515E-3</v>
      </c>
      <c r="D150" s="46">
        <v>1.2996433536843377E-3</v>
      </c>
      <c r="E150" s="46">
        <v>0.99797349269274005</v>
      </c>
      <c r="F150" s="46">
        <v>0.99727678312764356</v>
      </c>
      <c r="G150" s="46">
        <v>0.99870035664631562</v>
      </c>
      <c r="H150" s="47">
        <v>37.72</v>
      </c>
      <c r="I150" s="47">
        <v>34.380000000000003</v>
      </c>
      <c r="J150" s="47">
        <v>41</v>
      </c>
    </row>
    <row r="151" spans="1:10" ht="13.5" customHeight="1" thickBot="1" x14ac:dyDescent="0.2">
      <c r="A151" s="39">
        <v>39</v>
      </c>
      <c r="B151" s="46">
        <v>2.2487268237835929E-3</v>
      </c>
      <c r="C151" s="46">
        <v>3.0316309743604478E-3</v>
      </c>
      <c r="D151" s="46">
        <v>1.429054943401903E-3</v>
      </c>
      <c r="E151" s="46">
        <v>0.99775127317621637</v>
      </c>
      <c r="F151" s="46">
        <v>0.99696836902563957</v>
      </c>
      <c r="G151" s="46">
        <v>0.99857094505659805</v>
      </c>
      <c r="H151" s="47">
        <v>36.799999999999997</v>
      </c>
      <c r="I151" s="47">
        <v>33.47</v>
      </c>
      <c r="J151" s="47">
        <v>40.049999999999997</v>
      </c>
    </row>
    <row r="152" spans="1:10" ht="13.5" customHeight="1" thickBot="1" x14ac:dyDescent="0.2">
      <c r="A152" s="39">
        <v>40</v>
      </c>
      <c r="B152" s="46">
        <v>2.1829502792784544E-3</v>
      </c>
      <c r="C152" s="46">
        <v>2.9041072373785781E-3</v>
      </c>
      <c r="D152" s="46">
        <v>1.426180164085781E-3</v>
      </c>
      <c r="E152" s="46">
        <v>0.99781704972072149</v>
      </c>
      <c r="F152" s="46">
        <v>0.99709589276262145</v>
      </c>
      <c r="G152" s="46">
        <v>0.9985738198359142</v>
      </c>
      <c r="H152" s="47">
        <v>35.880000000000003</v>
      </c>
      <c r="I152" s="47">
        <v>32.57</v>
      </c>
      <c r="J152" s="47">
        <v>39.11</v>
      </c>
    </row>
    <row r="153" spans="1:10" ht="13.5" customHeight="1" thickBot="1" x14ac:dyDescent="0.2">
      <c r="A153" s="39">
        <v>41</v>
      </c>
      <c r="B153" s="46">
        <v>2.4449260572141545E-3</v>
      </c>
      <c r="C153" s="46">
        <v>3.214731365485347E-3</v>
      </c>
      <c r="D153" s="46">
        <v>1.6388359835230544E-3</v>
      </c>
      <c r="E153" s="46">
        <v>0.99755507394278586</v>
      </c>
      <c r="F153" s="46">
        <v>0.99678526863451467</v>
      </c>
      <c r="G153" s="46">
        <v>0.9983611640164769</v>
      </c>
      <c r="H153" s="47">
        <v>34.950000000000003</v>
      </c>
      <c r="I153" s="47">
        <v>31.67</v>
      </c>
      <c r="J153" s="47">
        <v>38.159999999999997</v>
      </c>
    </row>
    <row r="154" spans="1:10" ht="13.5" customHeight="1" thickBot="1" x14ac:dyDescent="0.2">
      <c r="A154" s="39">
        <v>42</v>
      </c>
      <c r="B154" s="46">
        <v>2.841048592453333E-3</v>
      </c>
      <c r="C154" s="46">
        <v>3.7649515983868417E-3</v>
      </c>
      <c r="D154" s="46">
        <v>1.8774229145915888E-3</v>
      </c>
      <c r="E154" s="46">
        <v>0.99715895140754662</v>
      </c>
      <c r="F154" s="46">
        <v>0.99623504840161314</v>
      </c>
      <c r="G154" s="46">
        <v>0.99812257708540841</v>
      </c>
      <c r="H154" s="47">
        <v>34.04</v>
      </c>
      <c r="I154" s="47">
        <v>30.77</v>
      </c>
      <c r="J154" s="47">
        <v>37.229999999999997</v>
      </c>
    </row>
    <row r="155" spans="1:10" ht="13.5" customHeight="1" thickBot="1" x14ac:dyDescent="0.2">
      <c r="A155" s="39">
        <v>43</v>
      </c>
      <c r="B155" s="46">
        <v>3.0827965660504475E-3</v>
      </c>
      <c r="C155" s="46">
        <v>4.0480961923847697E-3</v>
      </c>
      <c r="D155" s="46">
        <v>2.080602542496307E-3</v>
      </c>
      <c r="E155" s="46">
        <v>0.99691720343394952</v>
      </c>
      <c r="F155" s="46">
        <v>0.99595190380761522</v>
      </c>
      <c r="G155" s="46">
        <v>0.99791939745750369</v>
      </c>
      <c r="H155" s="47">
        <v>33.130000000000003</v>
      </c>
      <c r="I155" s="47">
        <v>29.88</v>
      </c>
      <c r="J155" s="47">
        <v>36.299999999999997</v>
      </c>
    </row>
    <row r="156" spans="1:10" ht="13.5" customHeight="1" thickBot="1" x14ac:dyDescent="0.2">
      <c r="A156" s="39">
        <v>44</v>
      </c>
      <c r="B156" s="46">
        <v>3.2480230145630748E-3</v>
      </c>
      <c r="C156" s="46">
        <v>4.2075278160709269E-3</v>
      </c>
      <c r="D156" s="46">
        <v>2.2601454295957972E-3</v>
      </c>
      <c r="E156" s="46">
        <v>0.99675197698543694</v>
      </c>
      <c r="F156" s="46">
        <v>0.99579247218392908</v>
      </c>
      <c r="G156" s="46">
        <v>0.99773985457040415</v>
      </c>
      <c r="H156" s="47">
        <v>32.24</v>
      </c>
      <c r="I156" s="47">
        <v>29</v>
      </c>
      <c r="J156" s="47">
        <v>35.369999999999997</v>
      </c>
    </row>
    <row r="157" spans="1:10" ht="13.5" customHeight="1" thickBot="1" x14ac:dyDescent="0.2">
      <c r="A157" s="39">
        <v>45</v>
      </c>
      <c r="B157" s="46">
        <v>3.5611338753667775E-3</v>
      </c>
      <c r="C157" s="46">
        <v>4.905467552376086E-3</v>
      </c>
      <c r="D157" s="46">
        <v>2.1845485702325826E-3</v>
      </c>
      <c r="E157" s="46">
        <v>0.99643886612463317</v>
      </c>
      <c r="F157" s="46">
        <v>0.99509453244762391</v>
      </c>
      <c r="G157" s="46">
        <v>0.99781545142976746</v>
      </c>
      <c r="H157" s="47">
        <v>31.34</v>
      </c>
      <c r="I157" s="47">
        <v>28.12</v>
      </c>
      <c r="J157" s="47">
        <v>34.450000000000003</v>
      </c>
    </row>
    <row r="158" spans="1:10" ht="13.5" customHeight="1" thickBot="1" x14ac:dyDescent="0.2">
      <c r="A158" s="39">
        <v>46</v>
      </c>
      <c r="B158" s="46">
        <v>3.9067826439912606E-3</v>
      </c>
      <c r="C158" s="46">
        <v>5.4123970263210766E-3</v>
      </c>
      <c r="D158" s="46">
        <v>2.3705032514335137E-3</v>
      </c>
      <c r="E158" s="46">
        <v>0.99609321735600875</v>
      </c>
      <c r="F158" s="46">
        <v>0.99458760297367887</v>
      </c>
      <c r="G158" s="46">
        <v>0.99762949674856649</v>
      </c>
      <c r="H158" s="47">
        <v>30.45</v>
      </c>
      <c r="I158" s="47">
        <v>27.26</v>
      </c>
      <c r="J158" s="47">
        <v>33.520000000000003</v>
      </c>
    </row>
    <row r="159" spans="1:10" ht="13.5" customHeight="1" thickBot="1" x14ac:dyDescent="0.2">
      <c r="A159" s="39">
        <v>47</v>
      </c>
      <c r="B159" s="46">
        <v>4.1925310372446936E-3</v>
      </c>
      <c r="C159" s="46">
        <v>5.6229635376260668E-3</v>
      </c>
      <c r="D159" s="46">
        <v>2.7383258355364029E-3</v>
      </c>
      <c r="E159" s="46">
        <v>0.99580746896275529</v>
      </c>
      <c r="F159" s="46">
        <v>0.99437703646237396</v>
      </c>
      <c r="G159" s="46">
        <v>0.99726167416446365</v>
      </c>
      <c r="H159" s="47">
        <v>29.57</v>
      </c>
      <c r="I159" s="47">
        <v>26.4</v>
      </c>
      <c r="J159" s="47">
        <v>32.6</v>
      </c>
    </row>
    <row r="160" spans="1:10" ht="13.5" customHeight="1" thickBot="1" x14ac:dyDescent="0.2">
      <c r="A160" s="39">
        <v>48</v>
      </c>
      <c r="B160" s="46">
        <v>4.8939589800687548E-3</v>
      </c>
      <c r="C160" s="46">
        <v>6.5536454652900672E-3</v>
      </c>
      <c r="D160" s="46">
        <v>3.2145388275792246E-3</v>
      </c>
      <c r="E160" s="46">
        <v>0.99510604101993128</v>
      </c>
      <c r="F160" s="46">
        <v>0.99344635453470997</v>
      </c>
      <c r="G160" s="46">
        <v>0.99678546117242073</v>
      </c>
      <c r="H160" s="47">
        <v>28.69</v>
      </c>
      <c r="I160" s="47">
        <v>25.55</v>
      </c>
      <c r="J160" s="47">
        <v>31.69</v>
      </c>
    </row>
    <row r="161" spans="1:10" ht="13.5" customHeight="1" thickBot="1" x14ac:dyDescent="0.2">
      <c r="A161" s="39">
        <v>49</v>
      </c>
      <c r="B161" s="46">
        <v>5.1862531300621226E-3</v>
      </c>
      <c r="C161" s="46">
        <v>7.2596236042979075E-3</v>
      </c>
      <c r="D161" s="46">
        <v>3.0986195252755986E-3</v>
      </c>
      <c r="E161" s="46">
        <v>0.99481374686993784</v>
      </c>
      <c r="F161" s="46">
        <v>0.99274037639570212</v>
      </c>
      <c r="G161" s="46">
        <v>0.99690138047472443</v>
      </c>
      <c r="H161" s="47">
        <v>27.83</v>
      </c>
      <c r="I161" s="47">
        <v>24.71</v>
      </c>
      <c r="J161" s="47">
        <v>30.79</v>
      </c>
    </row>
    <row r="162" spans="1:10" ht="13.5" customHeight="1" thickBot="1" x14ac:dyDescent="0.2">
      <c r="A162" s="39">
        <v>50</v>
      </c>
      <c r="B162" s="46">
        <v>6.1090959579305441E-3</v>
      </c>
      <c r="C162" s="46">
        <v>8.231593242887433E-3</v>
      </c>
      <c r="D162" s="46">
        <v>3.9784938757624864E-3</v>
      </c>
      <c r="E162" s="46">
        <v>0.99389090404206948</v>
      </c>
      <c r="F162" s="46">
        <v>0.99176840675711253</v>
      </c>
      <c r="G162" s="46">
        <v>0.99602150612423757</v>
      </c>
      <c r="H162" s="47">
        <v>26.97</v>
      </c>
      <c r="I162" s="47">
        <v>23.89</v>
      </c>
      <c r="J162" s="47">
        <v>29.88</v>
      </c>
    </row>
    <row r="163" spans="1:10" ht="13.5" customHeight="1" thickBot="1" x14ac:dyDescent="0.2">
      <c r="A163" s="39">
        <v>51</v>
      </c>
      <c r="B163" s="46">
        <v>6.9175525073520722E-3</v>
      </c>
      <c r="C163" s="46">
        <v>9.6094342115327115E-3</v>
      </c>
      <c r="D163" s="46">
        <v>4.2264192913796343E-3</v>
      </c>
      <c r="E163" s="46">
        <v>0.99308244749264796</v>
      </c>
      <c r="F163" s="46">
        <v>0.99039056578846729</v>
      </c>
      <c r="G163" s="46">
        <v>0.99577358070862032</v>
      </c>
      <c r="H163" s="47">
        <v>26.13</v>
      </c>
      <c r="I163" s="47">
        <v>23.08</v>
      </c>
      <c r="J163" s="47">
        <v>29</v>
      </c>
    </row>
    <row r="164" spans="1:10" ht="13.5" customHeight="1" thickBot="1" x14ac:dyDescent="0.2">
      <c r="A164" s="39">
        <v>52</v>
      </c>
      <c r="B164" s="46">
        <v>6.9821593555139628E-3</v>
      </c>
      <c r="C164" s="46">
        <v>9.5493841537765967E-3</v>
      </c>
      <c r="D164" s="46">
        <v>4.4386830549541538E-3</v>
      </c>
      <c r="E164" s="46">
        <v>0.99301784064448606</v>
      </c>
      <c r="F164" s="46">
        <v>0.9904506158462234</v>
      </c>
      <c r="G164" s="46">
        <v>0.99556131694504579</v>
      </c>
      <c r="H164" s="47">
        <v>25.31</v>
      </c>
      <c r="I164" s="47">
        <v>22.3</v>
      </c>
      <c r="J164" s="47">
        <v>28.12</v>
      </c>
    </row>
    <row r="165" spans="1:10" ht="13.5" customHeight="1" thickBot="1" x14ac:dyDescent="0.2">
      <c r="A165" s="39">
        <v>53</v>
      </c>
      <c r="B165" s="46">
        <v>8.2373496632796722E-3</v>
      </c>
      <c r="C165" s="46">
        <v>1.1165377739113757E-2</v>
      </c>
      <c r="D165" s="46">
        <v>5.3640567864056783E-3</v>
      </c>
      <c r="E165" s="46">
        <v>0.99176265033672029</v>
      </c>
      <c r="F165" s="46">
        <v>0.98883462226088625</v>
      </c>
      <c r="G165" s="46">
        <v>0.99463594321359428</v>
      </c>
      <c r="H165" s="47">
        <v>24.49</v>
      </c>
      <c r="I165" s="47">
        <v>21.51</v>
      </c>
      <c r="J165" s="47">
        <v>27.25</v>
      </c>
    </row>
    <row r="166" spans="1:10" ht="13.5" customHeight="1" thickBot="1" x14ac:dyDescent="0.2">
      <c r="A166" s="39">
        <v>54</v>
      </c>
      <c r="B166" s="46">
        <v>8.0255739775553572E-3</v>
      </c>
      <c r="C166" s="46">
        <v>1.1145439320878931E-2</v>
      </c>
      <c r="D166" s="46">
        <v>5.0098732181109006E-3</v>
      </c>
      <c r="E166" s="46">
        <v>0.99197442602244468</v>
      </c>
      <c r="F166" s="46">
        <v>0.98885456067912103</v>
      </c>
      <c r="G166" s="46">
        <v>0.99499012678188914</v>
      </c>
      <c r="H166" s="47">
        <v>23.68</v>
      </c>
      <c r="I166" s="47">
        <v>20.75</v>
      </c>
      <c r="J166" s="47">
        <v>26.39</v>
      </c>
    </row>
    <row r="167" spans="1:10" ht="13.5" customHeight="1" thickBot="1" x14ac:dyDescent="0.2">
      <c r="A167" s="39">
        <v>55</v>
      </c>
      <c r="B167" s="46">
        <v>9.3836295879246093E-3</v>
      </c>
      <c r="C167" s="46">
        <v>1.2682597182168928E-2</v>
      </c>
      <c r="D167" s="46">
        <v>6.2466375754677509E-3</v>
      </c>
      <c r="E167" s="46">
        <v>0.9906163704120754</v>
      </c>
      <c r="F167" s="46">
        <v>0.98731740281783109</v>
      </c>
      <c r="G167" s="46">
        <v>0.99375336242453227</v>
      </c>
      <c r="H167" s="47">
        <v>22.87</v>
      </c>
      <c r="I167" s="47">
        <v>19.98</v>
      </c>
      <c r="J167" s="47">
        <v>25.52</v>
      </c>
    </row>
    <row r="168" spans="1:10" ht="13.5" customHeight="1" thickBot="1" x14ac:dyDescent="0.2">
      <c r="A168" s="39">
        <v>56</v>
      </c>
      <c r="B168" s="46">
        <v>1.0540205462250199E-2</v>
      </c>
      <c r="C168" s="46">
        <v>1.4685131099661996E-2</v>
      </c>
      <c r="D168" s="46">
        <v>6.6223624929239982E-3</v>
      </c>
      <c r="E168" s="46">
        <v>0.98945979453774979</v>
      </c>
      <c r="F168" s="46">
        <v>0.98531486890033804</v>
      </c>
      <c r="G168" s="46">
        <v>0.99337763750707597</v>
      </c>
      <c r="H168" s="47">
        <v>22.08</v>
      </c>
      <c r="I168" s="47">
        <v>19.23</v>
      </c>
      <c r="J168" s="47">
        <v>24.68</v>
      </c>
    </row>
    <row r="169" spans="1:10" ht="13.5" customHeight="1" thickBot="1" x14ac:dyDescent="0.2">
      <c r="A169" s="39">
        <v>57</v>
      </c>
      <c r="B169" s="46">
        <v>1.1786091936269559E-2</v>
      </c>
      <c r="C169" s="46">
        <v>1.6898216573061384E-2</v>
      </c>
      <c r="D169" s="46">
        <v>7.0230198985563796E-3</v>
      </c>
      <c r="E169" s="46">
        <v>0.98821390806373044</v>
      </c>
      <c r="F169" s="46">
        <v>0.98310178342693866</v>
      </c>
      <c r="G169" s="46">
        <v>0.99297698010144364</v>
      </c>
      <c r="H169" s="47">
        <v>21.31</v>
      </c>
      <c r="I169" s="47">
        <v>18.510000000000002</v>
      </c>
      <c r="J169" s="47">
        <v>23.84</v>
      </c>
    </row>
    <row r="170" spans="1:10" ht="13.5" customHeight="1" thickBot="1" x14ac:dyDescent="0.2">
      <c r="A170" s="39">
        <v>58</v>
      </c>
      <c r="B170" s="46">
        <v>1.2584776229619697E-2</v>
      </c>
      <c r="C170" s="46">
        <v>1.806533439568123E-2</v>
      </c>
      <c r="D170" s="46">
        <v>7.5653216378623496E-3</v>
      </c>
      <c r="E170" s="46">
        <v>0.98741522377038027</v>
      </c>
      <c r="F170" s="46">
        <v>0.98193466560431875</v>
      </c>
      <c r="G170" s="46">
        <v>0.99243467836213761</v>
      </c>
      <c r="H170" s="47">
        <v>20.56</v>
      </c>
      <c r="I170" s="47">
        <v>17.82</v>
      </c>
      <c r="J170" s="47">
        <v>23</v>
      </c>
    </row>
    <row r="171" spans="1:10" ht="13.5" customHeight="1" thickBot="1" x14ac:dyDescent="0.2">
      <c r="A171" s="39">
        <v>59</v>
      </c>
      <c r="B171" s="46">
        <v>1.3368932745457819E-2</v>
      </c>
      <c r="C171" s="46">
        <v>1.8558969629306022E-2</v>
      </c>
      <c r="D171" s="46">
        <v>8.701535864733316E-3</v>
      </c>
      <c r="E171" s="46">
        <v>0.98663106725454219</v>
      </c>
      <c r="F171" s="46">
        <v>0.98144103037069397</v>
      </c>
      <c r="G171" s="46">
        <v>0.99129846413526668</v>
      </c>
      <c r="H171" s="47">
        <v>19.82</v>
      </c>
      <c r="I171" s="47">
        <v>17.14</v>
      </c>
      <c r="J171" s="47">
        <v>22.18</v>
      </c>
    </row>
    <row r="172" spans="1:10" ht="13.5" customHeight="1" thickBot="1" x14ac:dyDescent="0.2">
      <c r="A172" s="39">
        <v>60</v>
      </c>
      <c r="B172" s="46">
        <v>1.5201568704794487E-2</v>
      </c>
      <c r="C172" s="46">
        <v>2.2231584405483357E-2</v>
      </c>
      <c r="D172" s="46">
        <v>9.0138273823531512E-3</v>
      </c>
      <c r="E172" s="46">
        <v>0.9847984312952055</v>
      </c>
      <c r="F172" s="46">
        <v>0.97776841559451666</v>
      </c>
      <c r="G172" s="46">
        <v>0.99098617261764688</v>
      </c>
      <c r="H172" s="47">
        <v>19.079999999999998</v>
      </c>
      <c r="I172" s="47">
        <v>16.45</v>
      </c>
      <c r="J172" s="47">
        <v>21.37</v>
      </c>
    </row>
    <row r="173" spans="1:10" ht="13.5" customHeight="1" thickBot="1" x14ac:dyDescent="0.2">
      <c r="A173" s="39">
        <v>61</v>
      </c>
      <c r="B173" s="46">
        <v>1.6555027504396962E-2</v>
      </c>
      <c r="C173" s="46">
        <v>2.3660246595213152E-2</v>
      </c>
      <c r="D173" s="46">
        <v>1.0395417074193098E-2</v>
      </c>
      <c r="E173" s="46">
        <v>0.98344497249560303</v>
      </c>
      <c r="F173" s="46">
        <v>0.97633975340478685</v>
      </c>
      <c r="G173" s="46">
        <v>0.98960458292580689</v>
      </c>
      <c r="H173" s="47">
        <v>18.37</v>
      </c>
      <c r="I173" s="47">
        <v>15.81</v>
      </c>
      <c r="J173" s="47">
        <v>20.56</v>
      </c>
    </row>
    <row r="174" spans="1:10" ht="13.5" customHeight="1" thickBot="1" x14ac:dyDescent="0.2">
      <c r="A174" s="39">
        <v>62</v>
      </c>
      <c r="B174" s="46">
        <v>1.69181200584991E-2</v>
      </c>
      <c r="C174" s="46">
        <v>2.432297506322173E-2</v>
      </c>
      <c r="D174" s="46">
        <v>1.0626017051697519E-2</v>
      </c>
      <c r="E174" s="46">
        <v>0.98308187994150087</v>
      </c>
      <c r="F174" s="46">
        <v>0.97567702493677833</v>
      </c>
      <c r="G174" s="46">
        <v>0.98937398294830248</v>
      </c>
      <c r="H174" s="47">
        <v>17.670000000000002</v>
      </c>
      <c r="I174" s="47">
        <v>15.18</v>
      </c>
      <c r="J174" s="47">
        <v>19.77</v>
      </c>
    </row>
    <row r="175" spans="1:10" ht="13.5" customHeight="1" thickBot="1" x14ac:dyDescent="0.2">
      <c r="A175" s="39">
        <v>63</v>
      </c>
      <c r="B175" s="46">
        <v>1.8483696128951052E-2</v>
      </c>
      <c r="C175" s="46">
        <v>2.6486739887489955E-2</v>
      </c>
      <c r="D175" s="46">
        <v>1.1785231325453158E-2</v>
      </c>
      <c r="E175" s="46">
        <v>0.98151630387104893</v>
      </c>
      <c r="F175" s="46">
        <v>0.97351326011251005</v>
      </c>
      <c r="G175" s="46">
        <v>0.98821476867454683</v>
      </c>
      <c r="H175" s="47">
        <v>16.96</v>
      </c>
      <c r="I175" s="47">
        <v>14.55</v>
      </c>
      <c r="J175" s="47">
        <v>18.97</v>
      </c>
    </row>
    <row r="176" spans="1:10" ht="13.5" customHeight="1" thickBot="1" x14ac:dyDescent="0.2">
      <c r="A176" s="39">
        <v>64</v>
      </c>
      <c r="B176" s="46">
        <v>2.0894307069496618E-2</v>
      </c>
      <c r="C176" s="46">
        <v>3.0380266511572215E-2</v>
      </c>
      <c r="D176" s="46">
        <v>1.3162297824874512E-2</v>
      </c>
      <c r="E176" s="46">
        <v>0.97910569293050342</v>
      </c>
      <c r="F176" s="46">
        <v>0.96961973348842778</v>
      </c>
      <c r="G176" s="46">
        <v>0.98683770217512545</v>
      </c>
      <c r="H176" s="47">
        <v>16.27</v>
      </c>
      <c r="I176" s="47">
        <v>13.93</v>
      </c>
      <c r="J176" s="47">
        <v>18.190000000000001</v>
      </c>
    </row>
    <row r="177" spans="1:10" ht="13.5" customHeight="1" thickBot="1" x14ac:dyDescent="0.2">
      <c r="A177" s="39">
        <v>65</v>
      </c>
      <c r="B177" s="46">
        <v>2.2312823180246612E-2</v>
      </c>
      <c r="C177" s="46">
        <v>3.1638945829765522E-2</v>
      </c>
      <c r="D177" s="46">
        <v>1.4919744663928638E-2</v>
      </c>
      <c r="E177" s="46">
        <v>0.97768717681975337</v>
      </c>
      <c r="F177" s="46">
        <v>0.96836105417023444</v>
      </c>
      <c r="G177" s="46">
        <v>0.98508025533607135</v>
      </c>
      <c r="H177" s="47">
        <v>15.61</v>
      </c>
      <c r="I177" s="47">
        <v>13.35</v>
      </c>
      <c r="J177" s="47">
        <v>17.43</v>
      </c>
    </row>
    <row r="178" spans="1:10" ht="13.5" customHeight="1" thickBot="1" x14ac:dyDescent="0.2">
      <c r="A178" s="39">
        <v>66</v>
      </c>
      <c r="B178" s="46">
        <v>2.376917740449681E-2</v>
      </c>
      <c r="C178" s="46">
        <v>3.4253587603463531E-2</v>
      </c>
      <c r="D178" s="46">
        <v>1.5633310666603829E-2</v>
      </c>
      <c r="E178" s="46">
        <v>0.9762308225955032</v>
      </c>
      <c r="F178" s="46">
        <v>0.96574641239653647</v>
      </c>
      <c r="G178" s="46">
        <v>0.98436668933339622</v>
      </c>
      <c r="H178" s="47">
        <v>14.95</v>
      </c>
      <c r="I178" s="47">
        <v>12.77</v>
      </c>
      <c r="J178" s="47">
        <v>16.690000000000001</v>
      </c>
    </row>
    <row r="179" spans="1:10" ht="13.5" customHeight="1" thickBot="1" x14ac:dyDescent="0.2">
      <c r="A179" s="39">
        <v>67</v>
      </c>
      <c r="B179" s="46">
        <v>2.5460934001370266E-2</v>
      </c>
      <c r="C179" s="46">
        <v>3.6428901446493939E-2</v>
      </c>
      <c r="D179" s="46">
        <v>1.716034024812561E-2</v>
      </c>
      <c r="E179" s="46">
        <v>0.97453906599862972</v>
      </c>
      <c r="F179" s="46">
        <v>0.96357109855350609</v>
      </c>
      <c r="G179" s="46">
        <v>0.98283965975187437</v>
      </c>
      <c r="H179" s="47">
        <v>14.3</v>
      </c>
      <c r="I179" s="47">
        <v>12.21</v>
      </c>
      <c r="J179" s="47">
        <v>15.94</v>
      </c>
    </row>
    <row r="180" spans="1:10" ht="13.5" customHeight="1" thickBot="1" x14ac:dyDescent="0.2">
      <c r="A180" s="39">
        <v>68</v>
      </c>
      <c r="B180" s="46">
        <v>2.8099056825850191E-2</v>
      </c>
      <c r="C180" s="46">
        <v>4.0619026613733275E-2</v>
      </c>
      <c r="D180" s="46">
        <v>1.8772078757838814E-2</v>
      </c>
      <c r="E180" s="46">
        <v>0.97190094317414977</v>
      </c>
      <c r="F180" s="46">
        <v>0.95938097338626671</v>
      </c>
      <c r="G180" s="46">
        <v>0.98122792124216118</v>
      </c>
      <c r="H180" s="47">
        <v>13.66</v>
      </c>
      <c r="I180" s="47">
        <v>11.65</v>
      </c>
      <c r="J180" s="47">
        <v>15.21</v>
      </c>
    </row>
    <row r="181" spans="1:10" ht="13.5" customHeight="1" thickBot="1" x14ac:dyDescent="0.2">
      <c r="A181" s="39">
        <v>69</v>
      </c>
      <c r="B181" s="46">
        <v>2.9913914490527393E-2</v>
      </c>
      <c r="C181" s="46">
        <v>4.3688677996861824E-2</v>
      </c>
      <c r="D181" s="46">
        <v>1.9807198834870657E-2</v>
      </c>
      <c r="E181" s="46">
        <v>0.97008608550947262</v>
      </c>
      <c r="F181" s="46">
        <v>0.95631132200313818</v>
      </c>
      <c r="G181" s="46">
        <v>0.9801928011651293</v>
      </c>
      <c r="H181" s="47">
        <v>13.05</v>
      </c>
      <c r="I181" s="47">
        <v>11.12</v>
      </c>
      <c r="J181" s="47">
        <v>14.49</v>
      </c>
    </row>
    <row r="182" spans="1:10" ht="13.5" customHeight="1" thickBot="1" x14ac:dyDescent="0.2">
      <c r="A182" s="39">
        <v>70</v>
      </c>
      <c r="B182" s="46">
        <v>3.2269073415431428E-2</v>
      </c>
      <c r="C182" s="46">
        <v>4.6414915842169578E-2</v>
      </c>
      <c r="D182" s="46">
        <v>2.2140846262938423E-2</v>
      </c>
      <c r="E182" s="46">
        <v>0.96773092658456861</v>
      </c>
      <c r="F182" s="46">
        <v>0.95358508415783039</v>
      </c>
      <c r="G182" s="46">
        <v>0.97785915373706156</v>
      </c>
      <c r="H182" s="47">
        <v>12.43</v>
      </c>
      <c r="I182" s="47">
        <v>10.61</v>
      </c>
      <c r="J182" s="47">
        <v>13.78</v>
      </c>
    </row>
    <row r="183" spans="1:10" ht="13.5" customHeight="1" thickBot="1" x14ac:dyDescent="0.2">
      <c r="A183" s="39">
        <v>71</v>
      </c>
      <c r="B183" s="46">
        <v>3.6414623584964022E-2</v>
      </c>
      <c r="C183" s="46">
        <v>5.1633107823258986E-2</v>
      </c>
      <c r="D183" s="46">
        <v>2.5801664578360483E-2</v>
      </c>
      <c r="E183" s="46">
        <v>0.96358537641503594</v>
      </c>
      <c r="F183" s="46">
        <v>0.94836689217674097</v>
      </c>
      <c r="G183" s="46">
        <v>0.97419833542163947</v>
      </c>
      <c r="H183" s="47">
        <v>11.83</v>
      </c>
      <c r="I183" s="47">
        <v>10.1</v>
      </c>
      <c r="J183" s="47">
        <v>13.08</v>
      </c>
    </row>
    <row r="184" spans="1:10" ht="13.5" customHeight="1" thickBot="1" x14ac:dyDescent="0.2">
      <c r="A184" s="39">
        <v>72</v>
      </c>
      <c r="B184" s="46">
        <v>3.9432958284252001E-2</v>
      </c>
      <c r="C184" s="46">
        <v>5.5771764161663698E-2</v>
      </c>
      <c r="D184" s="46">
        <v>2.8361351695752612E-2</v>
      </c>
      <c r="E184" s="46">
        <v>0.96056704171574803</v>
      </c>
      <c r="F184" s="46">
        <v>0.94422823583833626</v>
      </c>
      <c r="G184" s="46">
        <v>0.9716386483042474</v>
      </c>
      <c r="H184" s="47">
        <v>11.26</v>
      </c>
      <c r="I184" s="47">
        <v>9.6199999999999992</v>
      </c>
      <c r="J184" s="47">
        <v>12.41</v>
      </c>
    </row>
    <row r="185" spans="1:10" ht="13.5" customHeight="1" thickBot="1" x14ac:dyDescent="0.2">
      <c r="A185" s="39">
        <v>73</v>
      </c>
      <c r="B185" s="46">
        <v>3.940737244854961E-2</v>
      </c>
      <c r="C185" s="46">
        <v>5.5152949165490676E-2</v>
      </c>
      <c r="D185" s="46">
        <v>2.9034941182226756E-2</v>
      </c>
      <c r="E185" s="46">
        <v>0.96059262755145036</v>
      </c>
      <c r="F185" s="46">
        <v>0.94484705083450937</v>
      </c>
      <c r="G185" s="46">
        <v>0.97096505881777329</v>
      </c>
      <c r="H185" s="47">
        <v>10.7</v>
      </c>
      <c r="I185" s="47">
        <v>9.16</v>
      </c>
      <c r="J185" s="47">
        <v>11.76</v>
      </c>
    </row>
    <row r="186" spans="1:10" ht="13.5" customHeight="1" thickBot="1" x14ac:dyDescent="0.2">
      <c r="A186" s="39">
        <v>74</v>
      </c>
      <c r="B186" s="46">
        <v>4.4019112727008966E-2</v>
      </c>
      <c r="C186" s="46">
        <v>6.1774268462610311E-2</v>
      </c>
      <c r="D186" s="46">
        <v>3.2647658144066158E-2</v>
      </c>
      <c r="E186" s="46">
        <v>0.95598088727299102</v>
      </c>
      <c r="F186" s="46">
        <v>0.93822573153738964</v>
      </c>
      <c r="G186" s="46">
        <v>0.96735234185593388</v>
      </c>
      <c r="H186" s="47">
        <v>10.119999999999999</v>
      </c>
      <c r="I186" s="47">
        <v>8.67</v>
      </c>
      <c r="J186" s="47">
        <v>11.09</v>
      </c>
    </row>
    <row r="187" spans="1:10" ht="13.5" customHeight="1" thickBot="1" x14ac:dyDescent="0.2">
      <c r="A187" s="39">
        <v>75</v>
      </c>
      <c r="B187" s="46">
        <v>4.8724726037968825E-2</v>
      </c>
      <c r="C187" s="46">
        <v>6.836639762641121E-2</v>
      </c>
      <c r="D187" s="46">
        <v>3.6498520964737921E-2</v>
      </c>
      <c r="E187" s="46">
        <v>0.95127527396203115</v>
      </c>
      <c r="F187" s="46">
        <v>0.93163360237358883</v>
      </c>
      <c r="G187" s="46">
        <v>0.96350147903526207</v>
      </c>
      <c r="H187" s="47">
        <v>9.56</v>
      </c>
      <c r="I187" s="47">
        <v>8.1999999999999993</v>
      </c>
      <c r="J187" s="47">
        <v>10.45</v>
      </c>
    </row>
    <row r="188" spans="1:10" ht="13.5" customHeight="1" thickBot="1" x14ac:dyDescent="0.2">
      <c r="A188" s="39">
        <v>76</v>
      </c>
      <c r="B188" s="46">
        <v>5.0613751347764781E-2</v>
      </c>
      <c r="C188" s="46">
        <v>6.9564260260590802E-2</v>
      </c>
      <c r="D188" s="46">
        <v>3.9157954271360963E-2</v>
      </c>
      <c r="E188" s="46">
        <v>0.9493862486522352</v>
      </c>
      <c r="F188" s="46">
        <v>0.93043573973940918</v>
      </c>
      <c r="G188" s="46">
        <v>0.96084204572863907</v>
      </c>
      <c r="H188" s="47">
        <v>9.02</v>
      </c>
      <c r="I188" s="47">
        <v>7.77</v>
      </c>
      <c r="J188" s="47">
        <v>9.83</v>
      </c>
    </row>
    <row r="189" spans="1:10" ht="13.5" customHeight="1" thickBot="1" x14ac:dyDescent="0.2">
      <c r="A189" s="39">
        <v>77</v>
      </c>
      <c r="B189" s="46">
        <v>5.6050208223356206E-2</v>
      </c>
      <c r="C189" s="46">
        <v>7.6350593328803701E-2</v>
      </c>
      <c r="D189" s="46">
        <v>4.4065930990737197E-2</v>
      </c>
      <c r="E189" s="46">
        <v>0.94394979177664384</v>
      </c>
      <c r="F189" s="46">
        <v>0.92364940667119633</v>
      </c>
      <c r="G189" s="46">
        <v>0.95593406900926281</v>
      </c>
      <c r="H189" s="47">
        <v>8.48</v>
      </c>
      <c r="I189" s="47">
        <v>7.31</v>
      </c>
      <c r="J189" s="47">
        <v>9.2100000000000009</v>
      </c>
    </row>
    <row r="190" spans="1:10" ht="13.5" customHeight="1" thickBot="1" x14ac:dyDescent="0.2">
      <c r="A190" s="39">
        <v>78</v>
      </c>
      <c r="B190" s="46">
        <v>6.1817013070494968E-2</v>
      </c>
      <c r="C190" s="46">
        <v>8.3206345126406817E-2</v>
      </c>
      <c r="D190" s="46">
        <v>4.9537822654594894E-2</v>
      </c>
      <c r="E190" s="46">
        <v>0.93818298692950508</v>
      </c>
      <c r="F190" s="46">
        <v>0.91679365487359321</v>
      </c>
      <c r="G190" s="46">
        <v>0.95046217734540506</v>
      </c>
      <c r="H190" s="47">
        <v>7.95</v>
      </c>
      <c r="I190" s="47">
        <v>6.88</v>
      </c>
      <c r="J190" s="47">
        <v>8.61</v>
      </c>
    </row>
    <row r="191" spans="1:10" ht="13.5" customHeight="1" thickBot="1" x14ac:dyDescent="0.2">
      <c r="A191" s="39">
        <v>79</v>
      </c>
      <c r="B191" s="46">
        <v>6.9360465116279066E-2</v>
      </c>
      <c r="C191" s="46">
        <v>9.0898053340887935E-2</v>
      </c>
      <c r="D191" s="46">
        <v>5.7290603524528819E-2</v>
      </c>
      <c r="E191" s="46">
        <v>0.93063953488372098</v>
      </c>
      <c r="F191" s="46">
        <v>0.90910194665911204</v>
      </c>
      <c r="G191" s="46">
        <v>0.94270939647547114</v>
      </c>
      <c r="H191" s="47">
        <v>7.44</v>
      </c>
      <c r="I191" s="47">
        <v>6.46</v>
      </c>
      <c r="J191" s="47">
        <v>8.0299999999999994</v>
      </c>
    </row>
    <row r="192" spans="1:10" ht="13.5" customHeight="1" thickBot="1" x14ac:dyDescent="0.2">
      <c r="A192" s="39">
        <v>80</v>
      </c>
      <c r="B192" s="46">
        <v>7.485657764589515E-2</v>
      </c>
      <c r="C192" s="46">
        <v>9.776938298255082E-2</v>
      </c>
      <c r="D192" s="46">
        <v>6.2415296142998428E-2</v>
      </c>
      <c r="E192" s="46">
        <v>0.92514342235410485</v>
      </c>
      <c r="F192" s="46">
        <v>0.90223061701744922</v>
      </c>
      <c r="G192" s="46">
        <v>0.93758470385700154</v>
      </c>
      <c r="H192" s="47">
        <v>6.96</v>
      </c>
      <c r="I192" s="47">
        <v>6.05</v>
      </c>
      <c r="J192" s="47">
        <v>7.49</v>
      </c>
    </row>
    <row r="193" spans="1:10" ht="13.5" customHeight="1" thickBot="1" x14ac:dyDescent="0.2">
      <c r="A193" s="39">
        <v>81</v>
      </c>
      <c r="B193" s="46">
        <v>8.3788994041359977E-2</v>
      </c>
      <c r="C193" s="46">
        <v>0.10996791116996893</v>
      </c>
      <c r="D193" s="46">
        <v>7.0056376412750157E-2</v>
      </c>
      <c r="E193" s="46">
        <v>0.91621100595864002</v>
      </c>
      <c r="F193" s="46">
        <v>0.89003208883003104</v>
      </c>
      <c r="G193" s="46">
        <v>0.9299436235872498</v>
      </c>
      <c r="H193" s="47">
        <v>6.48</v>
      </c>
      <c r="I193" s="47">
        <v>5.65</v>
      </c>
      <c r="J193" s="47">
        <v>6.95</v>
      </c>
    </row>
    <row r="194" spans="1:10" ht="13.5" customHeight="1" thickBot="1" x14ac:dyDescent="0.2">
      <c r="A194" s="39">
        <v>82</v>
      </c>
      <c r="B194" s="46">
        <v>9.6107575287177893E-2</v>
      </c>
      <c r="C194" s="46">
        <v>0.12312821544563561</v>
      </c>
      <c r="D194" s="46">
        <v>8.2338639991798357E-2</v>
      </c>
      <c r="E194" s="46">
        <v>0.90389242471282216</v>
      </c>
      <c r="F194" s="46">
        <v>0.87687178455436443</v>
      </c>
      <c r="G194" s="46">
        <v>0.91766136000820164</v>
      </c>
      <c r="H194" s="47">
        <v>6.03</v>
      </c>
      <c r="I194" s="47">
        <v>5.29</v>
      </c>
      <c r="J194" s="47">
        <v>6.44</v>
      </c>
    </row>
    <row r="195" spans="1:10" ht="13.5" customHeight="1" thickBot="1" x14ac:dyDescent="0.2">
      <c r="A195" s="39">
        <v>83</v>
      </c>
      <c r="B195" s="46">
        <v>0.10198024092209031</v>
      </c>
      <c r="C195" s="46">
        <v>0.12673306641077398</v>
      </c>
      <c r="D195" s="46">
        <v>8.9932518400412303E-2</v>
      </c>
      <c r="E195" s="46">
        <v>0.89801975907790965</v>
      </c>
      <c r="F195" s="46">
        <v>0.87326693358922602</v>
      </c>
      <c r="G195" s="46">
        <v>0.91006748159958772</v>
      </c>
      <c r="H195" s="47">
        <v>5.62</v>
      </c>
      <c r="I195" s="47">
        <v>4.96</v>
      </c>
      <c r="J195" s="47">
        <v>5.97</v>
      </c>
    </row>
    <row r="196" spans="1:10" ht="13.5" customHeight="1" thickBot="1" x14ac:dyDescent="0.2">
      <c r="A196" s="39">
        <v>84</v>
      </c>
      <c r="B196" s="46">
        <v>0.11488443612697126</v>
      </c>
      <c r="C196" s="46">
        <v>0.13735020220383631</v>
      </c>
      <c r="D196" s="46">
        <v>0.10425008781173165</v>
      </c>
      <c r="E196" s="46">
        <v>0.8851155638730287</v>
      </c>
      <c r="F196" s="46">
        <v>0.86264979779616369</v>
      </c>
      <c r="G196" s="46">
        <v>0.89574991218826838</v>
      </c>
      <c r="H196" s="47">
        <v>5.2</v>
      </c>
      <c r="I196" s="47">
        <v>4.6100000000000003</v>
      </c>
      <c r="J196" s="47">
        <v>5.51</v>
      </c>
    </row>
    <row r="197" spans="1:10" ht="13.5" customHeight="1" thickBot="1" x14ac:dyDescent="0.2">
      <c r="A197" s="39">
        <v>85</v>
      </c>
      <c r="B197" s="46">
        <v>0.1314891558704718</v>
      </c>
      <c r="C197" s="46">
        <v>0.15868830847820714</v>
      </c>
      <c r="D197" s="46">
        <v>0.11884563090063004</v>
      </c>
      <c r="E197" s="46">
        <v>0.86851084412952817</v>
      </c>
      <c r="F197" s="46">
        <v>0.84131169152179286</v>
      </c>
      <c r="G197" s="46">
        <v>0.88115436909936995</v>
      </c>
      <c r="H197" s="47">
        <v>4.8099999999999996</v>
      </c>
      <c r="I197" s="47">
        <v>4.26</v>
      </c>
      <c r="J197" s="47">
        <v>5.09</v>
      </c>
    </row>
    <row r="198" spans="1:10" ht="13.5" customHeight="1" thickBot="1" x14ac:dyDescent="0.2">
      <c r="A198" s="39">
        <v>86</v>
      </c>
      <c r="B198" s="46">
        <v>0.14170306633748703</v>
      </c>
      <c r="C198" s="46">
        <v>0.17112249212986891</v>
      </c>
      <c r="D198" s="46">
        <v>0.12842908628365488</v>
      </c>
      <c r="E198" s="46">
        <v>0.85829693366251303</v>
      </c>
      <c r="F198" s="46">
        <v>0.82887750787013115</v>
      </c>
      <c r="G198" s="46">
        <v>0.8715709137163451</v>
      </c>
      <c r="H198" s="47">
        <v>4.46</v>
      </c>
      <c r="I198" s="47">
        <v>3.98</v>
      </c>
      <c r="J198" s="47">
        <v>4.71</v>
      </c>
    </row>
    <row r="199" spans="1:10" ht="13.5" customHeight="1" thickBot="1" x14ac:dyDescent="0.2">
      <c r="A199" s="39">
        <v>87</v>
      </c>
      <c r="B199" s="46">
        <v>0.16445937932397708</v>
      </c>
      <c r="C199" s="46">
        <v>0.18897297297297297</v>
      </c>
      <c r="D199" s="46">
        <v>0.15371493555724033</v>
      </c>
      <c r="E199" s="46">
        <v>0.83554062067602297</v>
      </c>
      <c r="F199" s="46">
        <v>0.811027027027027</v>
      </c>
      <c r="G199" s="46">
        <v>0.84628506444275964</v>
      </c>
      <c r="H199" s="47">
        <v>4.12</v>
      </c>
      <c r="I199" s="47">
        <v>3.69</v>
      </c>
      <c r="J199" s="47">
        <v>4.34</v>
      </c>
    </row>
    <row r="200" spans="1:10" ht="13.5" customHeight="1" thickBot="1" x14ac:dyDescent="0.2">
      <c r="A200" s="39">
        <v>88</v>
      </c>
      <c r="B200" s="46">
        <v>0.17817431508157885</v>
      </c>
      <c r="C200" s="46">
        <v>0.20880582831802344</v>
      </c>
      <c r="D200" s="46">
        <v>0.1649478895970676</v>
      </c>
      <c r="E200" s="46">
        <v>0.82182568491842112</v>
      </c>
      <c r="F200" s="46">
        <v>0.79119417168197659</v>
      </c>
      <c r="G200" s="46">
        <v>0.83505211040293237</v>
      </c>
      <c r="H200" s="47">
        <v>3.83</v>
      </c>
      <c r="I200" s="47">
        <v>3.44</v>
      </c>
      <c r="J200" s="47">
        <v>4.03</v>
      </c>
    </row>
    <row r="201" spans="1:10" ht="13.5" customHeight="1" thickBot="1" x14ac:dyDescent="0.2">
      <c r="A201" s="39">
        <v>89</v>
      </c>
      <c r="B201" s="46">
        <v>0.19006251149108291</v>
      </c>
      <c r="C201" s="46">
        <v>0.22092217689169424</v>
      </c>
      <c r="D201" s="46">
        <v>0.17692736148881097</v>
      </c>
      <c r="E201" s="46">
        <v>0.80993748850891711</v>
      </c>
      <c r="F201" s="46">
        <v>0.77907782310830576</v>
      </c>
      <c r="G201" s="46">
        <v>0.82307263851118906</v>
      </c>
      <c r="H201" s="47">
        <v>3.55</v>
      </c>
      <c r="I201" s="47">
        <v>3.22</v>
      </c>
      <c r="J201" s="47">
        <v>3.73</v>
      </c>
    </row>
    <row r="202" spans="1:10" ht="13.5" customHeight="1" thickBot="1" x14ac:dyDescent="0.2">
      <c r="A202" s="45">
        <v>90</v>
      </c>
      <c r="B202" s="46">
        <v>0.20894564963844181</v>
      </c>
      <c r="C202" s="46">
        <v>0.23374827109266944</v>
      </c>
      <c r="D202" s="46">
        <v>0.19856043683296104</v>
      </c>
      <c r="E202" s="46">
        <v>0.79105435036155813</v>
      </c>
      <c r="F202" s="46">
        <v>0.76625172890733051</v>
      </c>
      <c r="G202" s="46">
        <v>0.80143956316703902</v>
      </c>
      <c r="H202" s="47">
        <v>3.27</v>
      </c>
      <c r="I202" s="47">
        <v>3</v>
      </c>
      <c r="J202" s="47">
        <v>3.43</v>
      </c>
    </row>
    <row r="203" spans="1:10" ht="13.5" customHeight="1" thickBot="1" x14ac:dyDescent="0.2">
      <c r="A203" s="39">
        <v>91</v>
      </c>
      <c r="B203" s="46">
        <v>0.2355172806252134</v>
      </c>
      <c r="C203" s="46">
        <v>0.25605536332179929</v>
      </c>
      <c r="D203" s="46">
        <v>0.2268807932744126</v>
      </c>
      <c r="E203" s="46">
        <v>0.76448271937478662</v>
      </c>
      <c r="F203" s="46">
        <v>0.74394463667820077</v>
      </c>
      <c r="G203" s="40">
        <v>0.77311920672558743</v>
      </c>
      <c r="H203" s="47">
        <v>3.01</v>
      </c>
      <c r="I203" s="47">
        <v>2.76</v>
      </c>
      <c r="J203" s="47">
        <v>3.15</v>
      </c>
    </row>
    <row r="204" spans="1:10" ht="13.5" customHeight="1" thickBot="1" x14ac:dyDescent="0.2">
      <c r="A204" s="39">
        <v>92</v>
      </c>
      <c r="B204" s="46">
        <v>0.25656504678539088</v>
      </c>
      <c r="C204" s="46">
        <v>0.28440677966101696</v>
      </c>
      <c r="D204" s="46">
        <v>0.24481327800829875</v>
      </c>
      <c r="E204" s="46">
        <v>0.74343495321460917</v>
      </c>
      <c r="F204" s="46">
        <v>0.71559322033898298</v>
      </c>
      <c r="G204" s="40">
        <v>0.75518672199170123</v>
      </c>
      <c r="H204" s="47">
        <v>2.78</v>
      </c>
      <c r="I204" s="47">
        <v>2.5499999999999998</v>
      </c>
      <c r="J204" s="47">
        <v>2.94</v>
      </c>
    </row>
    <row r="205" spans="1:10" ht="13.5" customHeight="1" thickBot="1" x14ac:dyDescent="0.2">
      <c r="A205" s="39">
        <v>93</v>
      </c>
      <c r="B205" s="46">
        <v>0.27135402361988464</v>
      </c>
      <c r="C205" s="46">
        <v>0.30463266261113708</v>
      </c>
      <c r="D205" s="46">
        <v>0.25753158406219628</v>
      </c>
      <c r="E205" s="46">
        <v>0.72864597638011541</v>
      </c>
      <c r="F205" s="46">
        <v>0.69536733738886292</v>
      </c>
      <c r="G205" s="40">
        <v>0.74246841593780366</v>
      </c>
      <c r="H205" s="47">
        <v>2.57</v>
      </c>
      <c r="I205" s="47">
        <v>2.37</v>
      </c>
      <c r="J205" s="47">
        <v>2.73</v>
      </c>
    </row>
    <row r="206" spans="1:10" ht="13.5" customHeight="1" thickBot="1" x14ac:dyDescent="0.2">
      <c r="A206" s="39">
        <v>94</v>
      </c>
      <c r="B206" s="46">
        <v>0.30368512444530193</v>
      </c>
      <c r="C206" s="46">
        <v>0.31220498988536749</v>
      </c>
      <c r="D206" s="46">
        <v>0.2765066956696427</v>
      </c>
      <c r="E206" s="46">
        <v>0.69631487555469807</v>
      </c>
      <c r="F206" s="46">
        <v>0.68779501011463251</v>
      </c>
      <c r="G206" s="40">
        <v>0.7234933043303573</v>
      </c>
      <c r="H206" s="47">
        <v>2.35</v>
      </c>
      <c r="I206" s="47">
        <v>2.2000000000000002</v>
      </c>
      <c r="J206" s="47">
        <v>2.5099999999999998</v>
      </c>
    </row>
    <row r="207" spans="1:10" ht="13.5" customHeight="1" thickBot="1" x14ac:dyDescent="0.2">
      <c r="A207" s="39">
        <v>95</v>
      </c>
      <c r="B207" s="46">
        <v>0.31190817790530845</v>
      </c>
      <c r="C207" s="46">
        <v>0.35365853658536583</v>
      </c>
      <c r="D207" s="46">
        <v>0.29548180727708917</v>
      </c>
      <c r="E207" s="46">
        <v>0.68809182209469155</v>
      </c>
      <c r="F207" s="46">
        <v>0.64634146341463417</v>
      </c>
      <c r="G207" s="40">
        <v>0.70451819272291083</v>
      </c>
      <c r="H207" s="47">
        <v>2.17</v>
      </c>
      <c r="I207" s="47">
        <v>1.98</v>
      </c>
      <c r="J207" s="47">
        <v>2.29</v>
      </c>
    </row>
    <row r="208" spans="1:10" ht="13.5" customHeight="1" thickBot="1" x14ac:dyDescent="0.2">
      <c r="A208" s="39">
        <v>96</v>
      </c>
      <c r="B208" s="46">
        <v>0.35266723116003384</v>
      </c>
      <c r="C208" s="46">
        <v>0.37229999999999996</v>
      </c>
      <c r="D208" s="46">
        <v>0.33168748184722624</v>
      </c>
      <c r="E208" s="46">
        <v>0.64733276883996616</v>
      </c>
      <c r="F208" s="46">
        <v>0.62770000000000004</v>
      </c>
      <c r="G208" s="40">
        <v>0.66831251815277382</v>
      </c>
      <c r="H208" s="47">
        <v>1.94</v>
      </c>
      <c r="I208" s="47">
        <v>1.8</v>
      </c>
      <c r="J208" s="47">
        <v>2.0499999999999998</v>
      </c>
    </row>
    <row r="209" spans="1:10" ht="13.5" customHeight="1" thickBot="1" x14ac:dyDescent="0.2">
      <c r="A209" s="39">
        <v>97</v>
      </c>
      <c r="B209" s="46">
        <v>0.36562311717068496</v>
      </c>
      <c r="C209" s="46">
        <v>0.40533580668483971</v>
      </c>
      <c r="D209" s="46">
        <v>0.33274179236912155</v>
      </c>
      <c r="E209" s="46">
        <v>0.63437688282931504</v>
      </c>
      <c r="F209" s="46">
        <v>0.59466419331516029</v>
      </c>
      <c r="G209" s="40">
        <v>0.6672582076308784</v>
      </c>
      <c r="H209" s="47">
        <v>1.74</v>
      </c>
      <c r="I209" s="47">
        <v>1.59</v>
      </c>
      <c r="J209" s="47">
        <v>1.83</v>
      </c>
    </row>
    <row r="210" spans="1:10" ht="13.5" customHeight="1" thickBot="1" x14ac:dyDescent="0.2">
      <c r="A210" s="39">
        <v>98</v>
      </c>
      <c r="B210" s="46">
        <v>0.37857900318133614</v>
      </c>
      <c r="C210" s="46">
        <v>0.42384853464856087</v>
      </c>
      <c r="D210" s="46">
        <v>0.35479951397326848</v>
      </c>
      <c r="E210" s="46">
        <v>0.62142099681866392</v>
      </c>
      <c r="F210" s="46">
        <v>0.57615146535143913</v>
      </c>
      <c r="G210" s="40">
        <v>0.64520048602673152</v>
      </c>
      <c r="H210" s="47">
        <v>1.47</v>
      </c>
      <c r="I210" s="47">
        <v>1.36</v>
      </c>
      <c r="J210" s="47">
        <v>1.51</v>
      </c>
    </row>
    <row r="211" spans="1:10" ht="13.5" customHeight="1" thickBot="1" x14ac:dyDescent="0.2">
      <c r="A211" s="39">
        <v>99</v>
      </c>
      <c r="B211" s="46">
        <v>0.38640429338103754</v>
      </c>
      <c r="C211" s="46">
        <v>0.43663294119616003</v>
      </c>
      <c r="D211" s="46">
        <v>0.38417266187050358</v>
      </c>
      <c r="E211" s="46">
        <v>0.61359570661896246</v>
      </c>
      <c r="F211" s="46">
        <v>0.56336705880383997</v>
      </c>
      <c r="G211" s="40">
        <v>0.61582733812949642</v>
      </c>
      <c r="H211" s="47">
        <v>1.08</v>
      </c>
      <c r="I211" s="47">
        <v>1.02</v>
      </c>
      <c r="J211" s="47">
        <v>1.0900000000000001</v>
      </c>
    </row>
    <row r="212" spans="1:10" ht="13.5" customHeight="1" thickBot="1" x14ac:dyDescent="0.2">
      <c r="A212" s="39" t="s">
        <v>33</v>
      </c>
      <c r="B212" s="46">
        <v>0.41894892672094747</v>
      </c>
      <c r="C212" s="46">
        <v>0.44635361531743134</v>
      </c>
      <c r="D212" s="46">
        <v>0.40276406712734453</v>
      </c>
      <c r="E212" s="46">
        <v>0.58105107327905259</v>
      </c>
      <c r="F212" s="46">
        <v>0.55364638468256866</v>
      </c>
      <c r="G212" s="46">
        <v>0.59723593287265553</v>
      </c>
      <c r="H212" s="47">
        <v>0.47</v>
      </c>
      <c r="I212" s="47">
        <v>0.47</v>
      </c>
      <c r="J212" s="47">
        <v>0.47</v>
      </c>
    </row>
    <row r="213" spans="1:10" ht="13.5" customHeight="1" thickBot="1" x14ac:dyDescent="0.2">
      <c r="A213" s="71" t="s">
        <v>38</v>
      </c>
      <c r="B213" s="72"/>
      <c r="C213" s="72"/>
      <c r="D213" s="72"/>
      <c r="E213" s="72"/>
      <c r="F213" s="72"/>
      <c r="G213" s="72"/>
      <c r="H213" s="72"/>
      <c r="I213" s="72"/>
      <c r="J213" s="73"/>
    </row>
    <row r="214" spans="1:10" ht="13.5" customHeight="1" thickBot="1" x14ac:dyDescent="0.2">
      <c r="A214" s="39">
        <v>0</v>
      </c>
      <c r="B214" s="40">
        <v>7.6420683003088977E-3</v>
      </c>
      <c r="C214" s="46">
        <v>7.9792482956133007E-3</v>
      </c>
      <c r="D214" s="46">
        <v>7.286800388784407E-3</v>
      </c>
      <c r="E214" s="46">
        <v>0.99235793169969111</v>
      </c>
      <c r="F214" s="46">
        <v>0.99202075170438675</v>
      </c>
      <c r="G214" s="46">
        <v>0.99271319961121562</v>
      </c>
      <c r="H214" s="47">
        <v>71.290000000000006</v>
      </c>
      <c r="I214" s="47">
        <v>67.84</v>
      </c>
      <c r="J214" s="47">
        <v>75.37</v>
      </c>
    </row>
    <row r="215" spans="1:10" ht="13.5" customHeight="1" thickBot="1" x14ac:dyDescent="0.2">
      <c r="A215" s="39">
        <v>1</v>
      </c>
      <c r="B215" s="40">
        <v>4.7728435669727265E-4</v>
      </c>
      <c r="C215" s="46">
        <v>5.3176452335841552E-4</v>
      </c>
      <c r="D215" s="46">
        <v>4.2015137705049424E-4</v>
      </c>
      <c r="E215" s="46">
        <v>0.99952271564330275</v>
      </c>
      <c r="F215" s="46">
        <v>0.99946823547664154</v>
      </c>
      <c r="G215" s="46">
        <v>0.99957984862294946</v>
      </c>
      <c r="H215" s="47">
        <v>70.84</v>
      </c>
      <c r="I215" s="47">
        <v>67.38</v>
      </c>
      <c r="J215" s="47">
        <v>74.930000000000007</v>
      </c>
    </row>
    <row r="216" spans="1:10" ht="13.5" customHeight="1" thickBot="1" x14ac:dyDescent="0.2">
      <c r="A216" s="39">
        <v>2</v>
      </c>
      <c r="B216" s="40">
        <v>4.421414563326989E-4</v>
      </c>
      <c r="C216" s="46">
        <v>7.9227190890018145E-4</v>
      </c>
      <c r="D216" s="46">
        <v>4.8991557406458661E-4</v>
      </c>
      <c r="E216" s="46">
        <v>0.9995578585436673</v>
      </c>
      <c r="F216" s="46">
        <v>0.99920772809109981</v>
      </c>
      <c r="G216" s="46">
        <v>0.99951008442593536</v>
      </c>
      <c r="H216" s="47">
        <v>69.87</v>
      </c>
      <c r="I216" s="47">
        <v>66.42</v>
      </c>
      <c r="J216" s="47">
        <v>73.959999999999994</v>
      </c>
    </row>
    <row r="217" spans="1:10" ht="13.5" customHeight="1" thickBot="1" x14ac:dyDescent="0.2">
      <c r="A217" s="39">
        <v>3</v>
      </c>
      <c r="B217" s="40">
        <v>3.3947205181524508E-4</v>
      </c>
      <c r="C217" s="46">
        <v>5.2935610679473444E-4</v>
      </c>
      <c r="D217" s="46">
        <v>5.5967977107867898E-4</v>
      </c>
      <c r="E217" s="46">
        <v>0.99966052794818472</v>
      </c>
      <c r="F217" s="46">
        <v>0.99947064389320528</v>
      </c>
      <c r="G217" s="46">
        <v>0.99944032022892138</v>
      </c>
      <c r="H217" s="47">
        <v>68.900000000000006</v>
      </c>
      <c r="I217" s="47">
        <v>65.47</v>
      </c>
      <c r="J217" s="47">
        <v>72.989999999999995</v>
      </c>
    </row>
    <row r="218" spans="1:10" ht="13.5" customHeight="1" thickBot="1" x14ac:dyDescent="0.2">
      <c r="A218" s="39">
        <v>4</v>
      </c>
      <c r="B218" s="40">
        <v>4.7414364127470728E-4</v>
      </c>
      <c r="C218" s="46">
        <v>5.28452950583354E-4</v>
      </c>
      <c r="D218" s="46">
        <v>6.2782466006990414E-4</v>
      </c>
      <c r="E218" s="46">
        <v>0.99952585635872526</v>
      </c>
      <c r="F218" s="46">
        <v>0.99947154704941665</v>
      </c>
      <c r="G218" s="46">
        <v>0.99937217533993006</v>
      </c>
      <c r="H218" s="47">
        <v>67.92</v>
      </c>
      <c r="I218" s="47">
        <v>64.5</v>
      </c>
      <c r="J218" s="47">
        <v>72.03</v>
      </c>
    </row>
    <row r="219" spans="1:10" ht="13.5" customHeight="1" thickBot="1" x14ac:dyDescent="0.2">
      <c r="A219" s="39">
        <v>5</v>
      </c>
      <c r="B219" s="46">
        <v>4.062357182755294E-4</v>
      </c>
      <c r="C219" s="46">
        <v>3.9609189331925006E-4</v>
      </c>
      <c r="D219" s="46">
        <v>4.1691276100475977E-4</v>
      </c>
      <c r="E219" s="46">
        <v>0.99959376428172442</v>
      </c>
      <c r="F219" s="46">
        <v>0.99960390810668076</v>
      </c>
      <c r="G219" s="46">
        <v>0.99958308723899525</v>
      </c>
      <c r="H219" s="47">
        <v>66.959999999999994</v>
      </c>
      <c r="I219" s="47">
        <v>63.54</v>
      </c>
      <c r="J219" s="47">
        <v>71.08</v>
      </c>
    </row>
    <row r="220" spans="1:10" ht="13.5" customHeight="1" thickBot="1" x14ac:dyDescent="0.2">
      <c r="A220" s="39">
        <v>6</v>
      </c>
      <c r="B220" s="46">
        <v>1.3371665440930667E-4</v>
      </c>
      <c r="C220" s="46">
        <v>1.2961342795113573E-4</v>
      </c>
      <c r="D220" s="46">
        <v>1.3808816929609556E-4</v>
      </c>
      <c r="E220" s="46">
        <v>0.99986628334559069</v>
      </c>
      <c r="F220" s="46">
        <v>0.99987038657204885</v>
      </c>
      <c r="G220" s="46">
        <v>0.99986191183070394</v>
      </c>
      <c r="H220" s="47">
        <v>65.98</v>
      </c>
      <c r="I220" s="47">
        <v>62.56</v>
      </c>
      <c r="J220" s="47">
        <v>70.11</v>
      </c>
    </row>
    <row r="221" spans="1:10" ht="13.5" customHeight="1" thickBot="1" x14ac:dyDescent="0.2">
      <c r="A221" s="39">
        <v>7</v>
      </c>
      <c r="B221" s="46">
        <v>1.324415601615787E-4</v>
      </c>
      <c r="C221" s="46">
        <v>1.279360343884336E-4</v>
      </c>
      <c r="D221" s="46">
        <v>2.7493298508488555E-4</v>
      </c>
      <c r="E221" s="46">
        <v>0.99986755843983843</v>
      </c>
      <c r="F221" s="46">
        <v>0.99987206396561157</v>
      </c>
      <c r="G221" s="46">
        <v>0.99972506701491515</v>
      </c>
      <c r="H221" s="47">
        <v>64.989999999999995</v>
      </c>
      <c r="I221" s="47">
        <v>61.57</v>
      </c>
      <c r="J221" s="47">
        <v>69.12</v>
      </c>
    </row>
    <row r="222" spans="1:10" ht="13.5" customHeight="1" thickBot="1" x14ac:dyDescent="0.2">
      <c r="A222" s="39">
        <v>8</v>
      </c>
      <c r="B222" s="46">
        <v>9.797677950325773E-5</v>
      </c>
      <c r="C222" s="46">
        <v>1.2625864082573151E-4</v>
      </c>
      <c r="D222" s="46">
        <v>6.7663576696664184E-5</v>
      </c>
      <c r="E222" s="46">
        <v>0.99990202322049671</v>
      </c>
      <c r="F222" s="46">
        <v>0.99987374135917428</v>
      </c>
      <c r="G222" s="46">
        <v>0.99993233642330337</v>
      </c>
      <c r="H222" s="47">
        <v>64</v>
      </c>
      <c r="I222" s="47">
        <v>60.58</v>
      </c>
      <c r="J222" s="47">
        <v>68.14</v>
      </c>
    </row>
    <row r="223" spans="1:10" ht="13.5" customHeight="1" thickBot="1" x14ac:dyDescent="0.2">
      <c r="A223" s="39">
        <v>9</v>
      </c>
      <c r="B223" s="46">
        <v>1.6179920718388481E-4</v>
      </c>
      <c r="C223" s="46">
        <v>1.8779930514257098E-4</v>
      </c>
      <c r="D223" s="46">
        <v>1.3397642015005359E-4</v>
      </c>
      <c r="E223" s="46">
        <v>0.99983820079281616</v>
      </c>
      <c r="F223" s="46">
        <v>0.99981220069485743</v>
      </c>
      <c r="G223" s="46">
        <v>0.99986602357984999</v>
      </c>
      <c r="H223" s="47">
        <v>63.01</v>
      </c>
      <c r="I223" s="47">
        <v>59.59</v>
      </c>
      <c r="J223" s="47">
        <v>67.14</v>
      </c>
    </row>
    <row r="224" spans="1:10" ht="13.5" customHeight="1" thickBot="1" x14ac:dyDescent="0.2">
      <c r="A224" s="39">
        <v>10</v>
      </c>
      <c r="B224" s="46">
        <v>1.6275776761445941E-4</v>
      </c>
      <c r="C224" s="46">
        <v>6.3061642755793791E-5</v>
      </c>
      <c r="D224" s="46">
        <v>2.6912467200430597E-4</v>
      </c>
      <c r="E224" s="46">
        <v>0.99983724223238557</v>
      </c>
      <c r="F224" s="46">
        <v>0.99993693835724418</v>
      </c>
      <c r="G224" s="46">
        <v>0.99973087532799565</v>
      </c>
      <c r="H224" s="47">
        <v>62.02</v>
      </c>
      <c r="I224" s="47">
        <v>58.6</v>
      </c>
      <c r="J224" s="47">
        <v>66.150000000000006</v>
      </c>
    </row>
    <row r="225" spans="1:10" ht="13.5" customHeight="1" thickBot="1" x14ac:dyDescent="0.2">
      <c r="A225" s="39">
        <v>11</v>
      </c>
      <c r="B225" s="46">
        <v>3.2025107684424589E-4</v>
      </c>
      <c r="C225" s="46">
        <v>1.8670649738610905E-4</v>
      </c>
      <c r="D225" s="46">
        <v>4.6181758205508826E-4</v>
      </c>
      <c r="E225" s="46">
        <v>0.99967974892315581</v>
      </c>
      <c r="F225" s="46">
        <v>0.99981329350261394</v>
      </c>
      <c r="G225" s="46">
        <v>0.9995381824179449</v>
      </c>
      <c r="H225" s="47">
        <v>61.03</v>
      </c>
      <c r="I225" s="47">
        <v>57.6</v>
      </c>
      <c r="J225" s="47">
        <v>65.17</v>
      </c>
    </row>
    <row r="226" spans="1:10" ht="13.5" customHeight="1" thickBot="1" x14ac:dyDescent="0.2">
      <c r="A226" s="39">
        <v>12</v>
      </c>
      <c r="B226" s="46">
        <v>2.442710798308423E-4</v>
      </c>
      <c r="C226" s="46">
        <v>2.3714243367422557E-4</v>
      </c>
      <c r="D226" s="46">
        <v>2.5184159163885915E-4</v>
      </c>
      <c r="E226" s="46">
        <v>0.99975572892016917</v>
      </c>
      <c r="F226" s="46">
        <v>0.99976285756632577</v>
      </c>
      <c r="G226" s="46">
        <v>0.99974815840836118</v>
      </c>
      <c r="H226" s="47">
        <v>60.05</v>
      </c>
      <c r="I226" s="47">
        <v>56.61</v>
      </c>
      <c r="J226" s="47">
        <v>64.2</v>
      </c>
    </row>
    <row r="227" spans="1:10" ht="13.5" customHeight="1" thickBot="1" x14ac:dyDescent="0.2">
      <c r="A227" s="39">
        <v>13</v>
      </c>
      <c r="B227" s="46">
        <v>1.7486593611564468E-4</v>
      </c>
      <c r="C227" s="46">
        <v>1.7051267477549164E-4</v>
      </c>
      <c r="D227" s="46">
        <v>1.7944730230888862E-4</v>
      </c>
      <c r="E227" s="46">
        <v>0.9998251340638844</v>
      </c>
      <c r="F227" s="46">
        <v>0.99982948732522448</v>
      </c>
      <c r="G227" s="46">
        <v>0.9998205526976911</v>
      </c>
      <c r="H227" s="47">
        <v>59.06</v>
      </c>
      <c r="I227" s="47">
        <v>55.62</v>
      </c>
      <c r="J227" s="47">
        <v>63.21</v>
      </c>
    </row>
    <row r="228" spans="1:10" ht="13.5" customHeight="1" thickBot="1" x14ac:dyDescent="0.2">
      <c r="A228" s="39">
        <v>14</v>
      </c>
      <c r="B228" s="46">
        <v>3.2218382051432253E-4</v>
      </c>
      <c r="C228" s="46">
        <v>3.9752399341245955E-4</v>
      </c>
      <c r="D228" s="46">
        <v>2.4194036170084075E-4</v>
      </c>
      <c r="E228" s="46">
        <v>0.9996778161794857</v>
      </c>
      <c r="F228" s="46">
        <v>0.99960247600658758</v>
      </c>
      <c r="G228" s="46">
        <v>0.99975805963829911</v>
      </c>
      <c r="H228" s="47">
        <v>58.07</v>
      </c>
      <c r="I228" s="47">
        <v>54.63</v>
      </c>
      <c r="J228" s="47">
        <v>62.22</v>
      </c>
    </row>
    <row r="229" spans="1:10" ht="13.5" customHeight="1" thickBot="1" x14ac:dyDescent="0.2">
      <c r="A229" s="39">
        <v>15</v>
      </c>
      <c r="B229" s="46">
        <v>2.7268182575631336E-4</v>
      </c>
      <c r="C229" s="46">
        <v>2.9118863199580688E-4</v>
      </c>
      <c r="D229" s="46">
        <v>2.5261296536044711E-4</v>
      </c>
      <c r="E229" s="46">
        <v>0.99972731817424365</v>
      </c>
      <c r="F229" s="46">
        <v>0.99970881136800416</v>
      </c>
      <c r="G229" s="46">
        <v>0.9997473870346395</v>
      </c>
      <c r="H229" s="47">
        <v>57.09</v>
      </c>
      <c r="I229" s="47">
        <v>53.66</v>
      </c>
      <c r="J229" s="47">
        <v>61.24</v>
      </c>
    </row>
    <row r="230" spans="1:10" ht="13.5" customHeight="1" thickBot="1" x14ac:dyDescent="0.2">
      <c r="A230" s="39">
        <v>16</v>
      </c>
      <c r="B230" s="46">
        <v>5.253805145638569E-4</v>
      </c>
      <c r="C230" s="46">
        <v>4.7268752400366333E-4</v>
      </c>
      <c r="D230" s="46">
        <v>5.8316594310892241E-4</v>
      </c>
      <c r="E230" s="46">
        <v>0.99947461948543614</v>
      </c>
      <c r="F230" s="46">
        <v>0.99952731247599635</v>
      </c>
      <c r="G230" s="46">
        <v>0.99941683405689108</v>
      </c>
      <c r="H230" s="47">
        <v>56.11</v>
      </c>
      <c r="I230" s="47">
        <v>52.67</v>
      </c>
      <c r="J230" s="47">
        <v>60.26</v>
      </c>
    </row>
    <row r="231" spans="1:10" ht="13.5" customHeight="1" thickBot="1" x14ac:dyDescent="0.2">
      <c r="A231" s="39">
        <v>17</v>
      </c>
      <c r="B231" s="46">
        <v>5.6450221880733221E-4</v>
      </c>
      <c r="C231" s="46">
        <v>7.2367627547943552E-4</v>
      </c>
      <c r="D231" s="46">
        <v>3.9204155640497893E-4</v>
      </c>
      <c r="E231" s="46">
        <v>0.99943549778119267</v>
      </c>
      <c r="F231" s="46">
        <v>0.99927632372452058</v>
      </c>
      <c r="G231" s="46">
        <v>0.99960795844359507</v>
      </c>
      <c r="H231" s="47">
        <v>55.13</v>
      </c>
      <c r="I231" s="47">
        <v>51.7</v>
      </c>
      <c r="J231" s="47">
        <v>59.29</v>
      </c>
    </row>
    <row r="232" spans="1:10" ht="13.5" customHeight="1" thickBot="1" x14ac:dyDescent="0.2">
      <c r="A232" s="39">
        <v>18</v>
      </c>
      <c r="B232" s="46">
        <v>5.377194369761189E-4</v>
      </c>
      <c r="C232" s="46">
        <v>7.2813324838445434E-4</v>
      </c>
      <c r="D232" s="46">
        <v>3.3037100664045721E-4</v>
      </c>
      <c r="E232" s="46">
        <v>0.99946228056302389</v>
      </c>
      <c r="F232" s="46">
        <v>0.9992718667516155</v>
      </c>
      <c r="G232" s="46">
        <v>0.99966962899335954</v>
      </c>
      <c r="H232" s="47">
        <v>54.17</v>
      </c>
      <c r="I232" s="47">
        <v>50.73</v>
      </c>
      <c r="J232" s="47">
        <v>58.31</v>
      </c>
    </row>
    <row r="233" spans="1:10" ht="13.5" customHeight="1" thickBot="1" x14ac:dyDescent="0.2">
      <c r="A233" s="39">
        <v>19</v>
      </c>
      <c r="B233" s="46">
        <v>8.1632653061224493E-4</v>
      </c>
      <c r="C233" s="46">
        <v>1.085481682496608E-3</v>
      </c>
      <c r="D233" s="46">
        <v>5.2102716784518054E-4</v>
      </c>
      <c r="E233" s="46">
        <v>0.99918367346938775</v>
      </c>
      <c r="F233" s="46">
        <v>0.99891451831750344</v>
      </c>
      <c r="G233" s="46">
        <v>0.99947897283215481</v>
      </c>
      <c r="H233" s="47">
        <v>53.19</v>
      </c>
      <c r="I233" s="47">
        <v>49.77</v>
      </c>
      <c r="J233" s="47">
        <v>57.33</v>
      </c>
    </row>
    <row r="234" spans="1:10" ht="13.5" customHeight="1" thickBot="1" x14ac:dyDescent="0.2">
      <c r="A234" s="39">
        <v>20</v>
      </c>
      <c r="B234" s="46">
        <v>8.3570750237416905E-4</v>
      </c>
      <c r="C234" s="46">
        <v>1.2290341237709659E-3</v>
      </c>
      <c r="D234" s="46">
        <v>4.0022412551028578E-4</v>
      </c>
      <c r="E234" s="46">
        <v>0.99916429249762584</v>
      </c>
      <c r="F234" s="46">
        <v>0.99877096587622904</v>
      </c>
      <c r="G234" s="46">
        <v>0.99959977587448967</v>
      </c>
      <c r="H234" s="47">
        <v>52.24</v>
      </c>
      <c r="I234" s="47">
        <v>48.82</v>
      </c>
      <c r="J234" s="47">
        <v>56.36</v>
      </c>
    </row>
    <row r="235" spans="1:10" ht="13.5" customHeight="1" thickBot="1" x14ac:dyDescent="0.2">
      <c r="A235" s="39">
        <v>21</v>
      </c>
      <c r="B235" s="46">
        <v>7.5372149990578479E-4</v>
      </c>
      <c r="C235" s="46">
        <v>1.0099552734093205E-3</v>
      </c>
      <c r="D235" s="46">
        <v>4.7344748678292435E-4</v>
      </c>
      <c r="E235" s="46">
        <v>0.99924627850009418</v>
      </c>
      <c r="F235" s="46">
        <v>0.9989900447265907</v>
      </c>
      <c r="G235" s="46">
        <v>0.99952655251321709</v>
      </c>
      <c r="H235" s="47">
        <v>51.28</v>
      </c>
      <c r="I235" s="47">
        <v>47.88</v>
      </c>
      <c r="J235" s="47">
        <v>55.38</v>
      </c>
    </row>
    <row r="236" spans="1:10" ht="13.5" customHeight="1" thickBot="1" x14ac:dyDescent="0.2">
      <c r="A236" s="39">
        <v>22</v>
      </c>
      <c r="B236" s="46">
        <v>9.0665119315297014E-4</v>
      </c>
      <c r="C236" s="46">
        <v>9.0570244191312229E-4</v>
      </c>
      <c r="D236" s="46">
        <v>9.0768125260012856E-4</v>
      </c>
      <c r="E236" s="46">
        <v>0.99909334880684708</v>
      </c>
      <c r="F236" s="46">
        <v>0.99909429755808687</v>
      </c>
      <c r="G236" s="46">
        <v>0.9990923187473999</v>
      </c>
      <c r="H236" s="47">
        <v>50.32</v>
      </c>
      <c r="I236" s="47">
        <v>46.93</v>
      </c>
      <c r="J236" s="47">
        <v>54.41</v>
      </c>
    </row>
    <row r="237" spans="1:10" ht="13.5" customHeight="1" thickBot="1" x14ac:dyDescent="0.2">
      <c r="A237" s="39">
        <v>23</v>
      </c>
      <c r="B237" s="46">
        <v>8.5497091240265412E-4</v>
      </c>
      <c r="C237" s="46">
        <v>1.0663633455372694E-3</v>
      </c>
      <c r="D237" s="46">
        <v>6.232956758862485E-4</v>
      </c>
      <c r="E237" s="46">
        <v>0.99914502908759739</v>
      </c>
      <c r="F237" s="46">
        <v>0.99893363665446278</v>
      </c>
      <c r="G237" s="46">
        <v>0.99937670432411374</v>
      </c>
      <c r="H237" s="47">
        <v>49.36</v>
      </c>
      <c r="I237" s="47">
        <v>45.97</v>
      </c>
      <c r="J237" s="47">
        <v>53.46</v>
      </c>
    </row>
    <row r="238" spans="1:10" ht="13.5" customHeight="1" thickBot="1" x14ac:dyDescent="0.2">
      <c r="A238" s="39">
        <v>24</v>
      </c>
      <c r="B238" s="46">
        <v>1.0093873019077419E-3</v>
      </c>
      <c r="C238" s="46">
        <v>1.3802093317486486E-3</v>
      </c>
      <c r="D238" s="46">
        <v>5.9696401159815794E-4</v>
      </c>
      <c r="E238" s="46">
        <v>0.99899061269809231</v>
      </c>
      <c r="F238" s="46">
        <v>0.99861979066825135</v>
      </c>
      <c r="G238" s="46">
        <v>0.99940303598840186</v>
      </c>
      <c r="H238" s="47">
        <v>48.41</v>
      </c>
      <c r="I238" s="47">
        <v>45.02</v>
      </c>
      <c r="J238" s="47">
        <v>52.49</v>
      </c>
    </row>
    <row r="239" spans="1:10" ht="13.5" customHeight="1" thickBot="1" x14ac:dyDescent="0.2">
      <c r="A239" s="39">
        <v>25</v>
      </c>
      <c r="B239" s="46">
        <v>9.8181595041829444E-4</v>
      </c>
      <c r="C239" s="46">
        <v>1.2328081057132951E-3</v>
      </c>
      <c r="D239" s="46">
        <v>6.9771498342926911E-4</v>
      </c>
      <c r="E239" s="46">
        <v>0.99901818404958176</v>
      </c>
      <c r="F239" s="46">
        <v>0.99876719189428675</v>
      </c>
      <c r="G239" s="46">
        <v>0.9993022850165707</v>
      </c>
      <c r="H239" s="47">
        <v>47.45</v>
      </c>
      <c r="I239" s="47">
        <v>44.08</v>
      </c>
      <c r="J239" s="47">
        <v>51.52</v>
      </c>
    </row>
    <row r="240" spans="1:10" ht="13.5" customHeight="1" thickBot="1" x14ac:dyDescent="0.2">
      <c r="A240" s="39">
        <v>26</v>
      </c>
      <c r="B240" s="46">
        <v>1.1617775196049957E-3</v>
      </c>
      <c r="C240" s="46">
        <v>1.3181984621017941E-3</v>
      </c>
      <c r="D240" s="46">
        <v>9.8623381960139716E-4</v>
      </c>
      <c r="E240" s="46">
        <v>0.998838222480395</v>
      </c>
      <c r="F240" s="46">
        <v>0.99868180153789821</v>
      </c>
      <c r="G240" s="46">
        <v>0.99901376618039861</v>
      </c>
      <c r="H240" s="47">
        <v>46.5</v>
      </c>
      <c r="I240" s="47">
        <v>43.14</v>
      </c>
      <c r="J240" s="47">
        <v>50.56</v>
      </c>
    </row>
    <row r="241" spans="1:10" ht="13.5" customHeight="1" thickBot="1" x14ac:dyDescent="0.2">
      <c r="A241" s="39">
        <v>27</v>
      </c>
      <c r="B241" s="46">
        <v>1.1567379988432619E-3</v>
      </c>
      <c r="C241" s="46">
        <v>1.4769490452579386E-3</v>
      </c>
      <c r="D241" s="46">
        <v>7.9484937604323977E-4</v>
      </c>
      <c r="E241" s="46">
        <v>0.9988432620011567</v>
      </c>
      <c r="F241" s="46">
        <v>0.99852305095474203</v>
      </c>
      <c r="G241" s="46">
        <v>0.99920515062395676</v>
      </c>
      <c r="H241" s="47">
        <v>45.55</v>
      </c>
      <c r="I241" s="47">
        <v>42.19</v>
      </c>
      <c r="J241" s="47">
        <v>49.61</v>
      </c>
    </row>
    <row r="242" spans="1:10" ht="13.5" customHeight="1" thickBot="1" x14ac:dyDescent="0.2">
      <c r="A242" s="39">
        <v>28</v>
      </c>
      <c r="B242" s="46">
        <v>1.5115032427017241E-3</v>
      </c>
      <c r="C242" s="46">
        <v>1.9781741452639212E-3</v>
      </c>
      <c r="D242" s="46">
        <v>9.786945720093353E-4</v>
      </c>
      <c r="E242" s="46">
        <v>0.99848849675729823</v>
      </c>
      <c r="F242" s="46">
        <v>0.99802182585473609</v>
      </c>
      <c r="G242" s="46">
        <v>0.99902130542799061</v>
      </c>
      <c r="H242" s="47">
        <v>44.61</v>
      </c>
      <c r="I242" s="47">
        <v>41.25</v>
      </c>
      <c r="J242" s="47">
        <v>48.65</v>
      </c>
    </row>
    <row r="243" spans="1:10" ht="13.5" customHeight="1" thickBot="1" x14ac:dyDescent="0.2">
      <c r="A243" s="39">
        <v>29</v>
      </c>
      <c r="B243" s="46">
        <v>1.2821988065688031E-3</v>
      </c>
      <c r="C243" s="46">
        <v>1.6490563732975019E-3</v>
      </c>
      <c r="D243" s="46">
        <v>8.5448784135009075E-4</v>
      </c>
      <c r="E243" s="46">
        <v>0.99871780119343123</v>
      </c>
      <c r="F243" s="46">
        <v>0.99835094362670251</v>
      </c>
      <c r="G243" s="46">
        <v>0.99914551215864988</v>
      </c>
      <c r="H243" s="47">
        <v>43.67</v>
      </c>
      <c r="I243" s="47">
        <v>40.33</v>
      </c>
      <c r="J243" s="47">
        <v>47.69</v>
      </c>
    </row>
    <row r="244" spans="1:10" ht="13.5" customHeight="1" thickBot="1" x14ac:dyDescent="0.2">
      <c r="A244" s="39">
        <v>30</v>
      </c>
      <c r="B244" s="46">
        <v>1.2618495559866875E-3</v>
      </c>
      <c r="C244" s="46">
        <v>1.6991357843855282E-3</v>
      </c>
      <c r="D244" s="46">
        <v>7.5177692728266808E-4</v>
      </c>
      <c r="E244" s="46">
        <v>0.99873815044401326</v>
      </c>
      <c r="F244" s="46">
        <v>0.99830086421561448</v>
      </c>
      <c r="G244" s="46">
        <v>0.99924822307271732</v>
      </c>
      <c r="H244" s="47">
        <v>42.73</v>
      </c>
      <c r="I244" s="47">
        <v>39.4</v>
      </c>
      <c r="J244" s="47">
        <v>46.73</v>
      </c>
    </row>
    <row r="245" spans="1:10" ht="13.5" customHeight="1" thickBot="1" x14ac:dyDescent="0.2">
      <c r="A245" s="39">
        <v>31</v>
      </c>
      <c r="B245" s="46">
        <v>1.4363301763992999E-3</v>
      </c>
      <c r="C245" s="46">
        <v>2.2724123597062493E-3</v>
      </c>
      <c r="D245" s="46">
        <v>4.5525494276795007E-4</v>
      </c>
      <c r="E245" s="46">
        <v>0.99856366982360067</v>
      </c>
      <c r="F245" s="46">
        <v>0.99772758764029379</v>
      </c>
      <c r="G245" s="46">
        <v>0.99954474505723201</v>
      </c>
      <c r="H245" s="47">
        <v>41.78</v>
      </c>
      <c r="I245" s="47">
        <v>38.47</v>
      </c>
      <c r="J245" s="47">
        <v>45.77</v>
      </c>
    </row>
    <row r="246" spans="1:10" ht="13.5" customHeight="1" thickBot="1" x14ac:dyDescent="0.2">
      <c r="A246" s="39">
        <v>32</v>
      </c>
      <c r="B246" s="46">
        <v>1.9615089405008953E-3</v>
      </c>
      <c r="C246" s="46">
        <v>2.5324469768914213E-3</v>
      </c>
      <c r="D246" s="46">
        <v>1.2944584848671638E-3</v>
      </c>
      <c r="E246" s="46">
        <v>0.99803849105949916</v>
      </c>
      <c r="F246" s="46">
        <v>0.99746755302310863</v>
      </c>
      <c r="G246" s="46">
        <v>0.9987055415151328</v>
      </c>
      <c r="H246" s="47">
        <v>40.840000000000003</v>
      </c>
      <c r="I246" s="47">
        <v>37.549999999999997</v>
      </c>
      <c r="J246" s="47">
        <v>44.79</v>
      </c>
    </row>
    <row r="247" spans="1:10" ht="13.5" customHeight="1" thickBot="1" x14ac:dyDescent="0.2">
      <c r="A247" s="39">
        <v>33</v>
      </c>
      <c r="B247" s="46">
        <v>1.456624204696926E-3</v>
      </c>
      <c r="C247" s="46">
        <v>1.8444040269487922E-3</v>
      </c>
      <c r="D247" s="46">
        <v>1.0078852196596904E-3</v>
      </c>
      <c r="E247" s="46">
        <v>0.99854337579530306</v>
      </c>
      <c r="F247" s="46">
        <v>0.99815559597305126</v>
      </c>
      <c r="G247" s="46">
        <v>0.99899211478034033</v>
      </c>
      <c r="H247" s="47">
        <v>39.92</v>
      </c>
      <c r="I247" s="47">
        <v>36.65</v>
      </c>
      <c r="J247" s="47">
        <v>43.85</v>
      </c>
    </row>
    <row r="248" spans="1:10" ht="13.5" customHeight="1" thickBot="1" x14ac:dyDescent="0.2">
      <c r="A248" s="39">
        <v>34</v>
      </c>
      <c r="B248" s="46">
        <v>1.8205532308026738E-3</v>
      </c>
      <c r="C248" s="46">
        <v>2.3126618234835727E-3</v>
      </c>
      <c r="D248" s="46">
        <v>1.2417585666558259E-3</v>
      </c>
      <c r="E248" s="46">
        <v>0.99817944676919734</v>
      </c>
      <c r="F248" s="46">
        <v>0.99768733817651645</v>
      </c>
      <c r="G248" s="46">
        <v>0.99875824143334413</v>
      </c>
      <c r="H248" s="47">
        <v>38.979999999999997</v>
      </c>
      <c r="I248" s="47">
        <v>35.71</v>
      </c>
      <c r="J248" s="47">
        <v>42.89</v>
      </c>
    </row>
    <row r="249" spans="1:10" ht="13.5" customHeight="1" thickBot="1" x14ac:dyDescent="0.2">
      <c r="A249" s="39">
        <v>35</v>
      </c>
      <c r="B249" s="46">
        <v>1.4719310918185164E-3</v>
      </c>
      <c r="C249" s="46">
        <v>2.1173090010838604E-3</v>
      </c>
      <c r="D249" s="46">
        <v>7.1216617210682496E-4</v>
      </c>
      <c r="E249" s="46">
        <v>0.99852806890818147</v>
      </c>
      <c r="F249" s="46">
        <v>0.99788269099891613</v>
      </c>
      <c r="G249" s="46">
        <v>0.99928783382789321</v>
      </c>
      <c r="H249" s="47">
        <v>38.049999999999997</v>
      </c>
      <c r="I249" s="47">
        <v>34.799999999999997</v>
      </c>
      <c r="J249" s="47">
        <v>41.94</v>
      </c>
    </row>
    <row r="250" spans="1:10" ht="13.5" customHeight="1" thickBot="1" x14ac:dyDescent="0.2">
      <c r="A250" s="39">
        <v>36</v>
      </c>
      <c r="B250" s="46">
        <v>2.1251983966857667E-3</v>
      </c>
      <c r="C250" s="46">
        <v>2.6811648171594549E-3</v>
      </c>
      <c r="D250" s="46">
        <v>1.4677821811243212E-3</v>
      </c>
      <c r="E250" s="46">
        <v>0.99787480160331421</v>
      </c>
      <c r="F250" s="46">
        <v>0.99731883518284059</v>
      </c>
      <c r="G250" s="46">
        <v>0.99853221781887569</v>
      </c>
      <c r="H250" s="47">
        <v>37.1</v>
      </c>
      <c r="I250" s="47">
        <v>33.869999999999997</v>
      </c>
      <c r="J250" s="47">
        <v>40.97</v>
      </c>
    </row>
    <row r="251" spans="1:10" ht="13.5" customHeight="1" thickBot="1" x14ac:dyDescent="0.2">
      <c r="A251" s="39">
        <v>37</v>
      </c>
      <c r="B251" s="46">
        <v>2.3845481281297193E-3</v>
      </c>
      <c r="C251" s="46">
        <v>3.1811285665345273E-3</v>
      </c>
      <c r="D251" s="46">
        <v>1.4442518775274408E-3</v>
      </c>
      <c r="E251" s="46">
        <v>0.99761545187187028</v>
      </c>
      <c r="F251" s="46">
        <v>0.99681887143346548</v>
      </c>
      <c r="G251" s="46">
        <v>0.99855574812247261</v>
      </c>
      <c r="H251" s="47">
        <v>36.18</v>
      </c>
      <c r="I251" s="47">
        <v>32.96</v>
      </c>
      <c r="J251" s="47">
        <v>40.03</v>
      </c>
    </row>
    <row r="252" spans="1:10" ht="13.5" customHeight="1" thickBot="1" x14ac:dyDescent="0.2">
      <c r="A252" s="39">
        <v>38</v>
      </c>
      <c r="B252" s="46">
        <v>2.9777063824785489E-3</v>
      </c>
      <c r="C252" s="46">
        <v>3.5410934322287354E-3</v>
      </c>
      <c r="D252" s="46">
        <v>2.3005693909242536E-3</v>
      </c>
      <c r="E252" s="46">
        <v>0.99702229361752148</v>
      </c>
      <c r="F252" s="46">
        <v>0.99645890656777125</v>
      </c>
      <c r="G252" s="46">
        <v>0.99769943060907573</v>
      </c>
      <c r="H252" s="47">
        <v>35.270000000000003</v>
      </c>
      <c r="I252" s="47">
        <v>32.06</v>
      </c>
      <c r="J252" s="47">
        <v>39.090000000000003</v>
      </c>
    </row>
    <row r="253" spans="1:10" ht="13.5" customHeight="1" thickBot="1" x14ac:dyDescent="0.2">
      <c r="A253" s="39">
        <v>39</v>
      </c>
      <c r="B253" s="46">
        <v>2.7159855147439213E-3</v>
      </c>
      <c r="C253" s="46">
        <v>3.9954337899543377E-3</v>
      </c>
      <c r="D253" s="46">
        <v>1.1907462009525969E-3</v>
      </c>
      <c r="E253" s="46">
        <v>0.99728401448525605</v>
      </c>
      <c r="F253" s="46">
        <v>0.99600456621004563</v>
      </c>
      <c r="G253" s="46">
        <v>0.99880925379904739</v>
      </c>
      <c r="H253" s="47">
        <v>34.369999999999997</v>
      </c>
      <c r="I253" s="47">
        <v>31.17</v>
      </c>
      <c r="J253" s="47">
        <v>38.18</v>
      </c>
    </row>
    <row r="254" spans="1:10" ht="13.5" customHeight="1" thickBot="1" x14ac:dyDescent="0.2">
      <c r="A254" s="39">
        <v>40</v>
      </c>
      <c r="B254" s="46">
        <v>4.3134070841368112E-3</v>
      </c>
      <c r="C254" s="46">
        <v>5.4186616839892558E-3</v>
      </c>
      <c r="D254" s="46">
        <v>2.9992501874531365E-3</v>
      </c>
      <c r="E254" s="46">
        <v>0.99568659291586314</v>
      </c>
      <c r="F254" s="46">
        <v>0.9945813383160107</v>
      </c>
      <c r="G254" s="46">
        <v>0.99700074981254683</v>
      </c>
      <c r="H254" s="47">
        <v>33.46</v>
      </c>
      <c r="I254" s="47">
        <v>30.3</v>
      </c>
      <c r="J254" s="47">
        <v>37.22</v>
      </c>
    </row>
    <row r="255" spans="1:10" ht="13.5" customHeight="1" thickBot="1" x14ac:dyDescent="0.2">
      <c r="A255" s="39">
        <v>41</v>
      </c>
      <c r="B255" s="46">
        <v>3.5882766235069757E-3</v>
      </c>
      <c r="C255" s="46">
        <v>4.5804705392463044E-3</v>
      </c>
      <c r="D255" s="46">
        <v>2.4124790964169204E-3</v>
      </c>
      <c r="E255" s="46">
        <v>0.99641172337649297</v>
      </c>
      <c r="F255" s="46">
        <v>0.99541952946075374</v>
      </c>
      <c r="G255" s="46">
        <v>0.99758752090358305</v>
      </c>
      <c r="H255" s="47">
        <v>32.61</v>
      </c>
      <c r="I255" s="47">
        <v>29.46</v>
      </c>
      <c r="J255" s="47">
        <v>36.33</v>
      </c>
    </row>
    <row r="256" spans="1:10" ht="13.5" customHeight="1" thickBot="1" x14ac:dyDescent="0.2">
      <c r="A256" s="39">
        <v>42</v>
      </c>
      <c r="B256" s="46">
        <v>3.9930365338495064E-3</v>
      </c>
      <c r="C256" s="46">
        <v>5.2681345400513307E-3</v>
      </c>
      <c r="D256" s="46">
        <v>2.4917163684559313E-3</v>
      </c>
      <c r="E256" s="46">
        <v>0.99600696346615047</v>
      </c>
      <c r="F256" s="46">
        <v>0.99473186545994863</v>
      </c>
      <c r="G256" s="46">
        <v>0.99750828363154409</v>
      </c>
      <c r="H256" s="47">
        <v>31.72</v>
      </c>
      <c r="I256" s="47">
        <v>28.59</v>
      </c>
      <c r="J256" s="47">
        <v>35.42</v>
      </c>
    </row>
    <row r="257" spans="1:10" ht="13.5" customHeight="1" thickBot="1" x14ac:dyDescent="0.2">
      <c r="A257" s="39">
        <v>43</v>
      </c>
      <c r="B257" s="46">
        <v>4.2718993521735048E-3</v>
      </c>
      <c r="C257" s="46">
        <v>5.3996385725794162E-3</v>
      </c>
      <c r="D257" s="46">
        <v>2.9532320069248197E-3</v>
      </c>
      <c r="E257" s="46">
        <v>0.99572810064782646</v>
      </c>
      <c r="F257" s="46">
        <v>0.99460036142742059</v>
      </c>
      <c r="G257" s="46">
        <v>0.99704676799307523</v>
      </c>
      <c r="H257" s="47">
        <v>30.85</v>
      </c>
      <c r="I257" s="47">
        <v>27.74</v>
      </c>
      <c r="J257" s="47">
        <v>34.51</v>
      </c>
    </row>
    <row r="258" spans="1:10" ht="13.5" customHeight="1" thickBot="1" x14ac:dyDescent="0.2">
      <c r="A258" s="39">
        <v>44</v>
      </c>
      <c r="B258" s="46">
        <v>4.506326188687966E-3</v>
      </c>
      <c r="C258" s="46">
        <v>5.9195710455764074E-3</v>
      </c>
      <c r="D258" s="46">
        <v>2.8557114228456915E-3</v>
      </c>
      <c r="E258" s="46">
        <v>0.99549367381131204</v>
      </c>
      <c r="F258" s="46">
        <v>0.99408042895442361</v>
      </c>
      <c r="G258" s="46">
        <v>0.99714428857715431</v>
      </c>
      <c r="H258" s="47">
        <v>29.98</v>
      </c>
      <c r="I258" s="47">
        <v>26.89</v>
      </c>
      <c r="J258" s="47">
        <v>33.61</v>
      </c>
    </row>
    <row r="259" spans="1:10" ht="13.5" customHeight="1" thickBot="1" x14ac:dyDescent="0.2">
      <c r="A259" s="39">
        <v>45</v>
      </c>
      <c r="B259" s="46">
        <v>4.4606832242445977E-3</v>
      </c>
      <c r="C259" s="46">
        <v>5.7267351384998446E-3</v>
      </c>
      <c r="D259" s="46">
        <v>2.9735065441516976E-3</v>
      </c>
      <c r="E259" s="46">
        <v>0.99553931677575536</v>
      </c>
      <c r="F259" s="46">
        <v>0.99427326486150014</v>
      </c>
      <c r="G259" s="46">
        <v>0.99702649345584826</v>
      </c>
      <c r="H259" s="47">
        <v>29.11</v>
      </c>
      <c r="I259" s="47">
        <v>26.05</v>
      </c>
      <c r="J259" s="47">
        <v>32.700000000000003</v>
      </c>
    </row>
    <row r="260" spans="1:10" ht="13.5" customHeight="1" thickBot="1" x14ac:dyDescent="0.2">
      <c r="A260" s="39">
        <v>46</v>
      </c>
      <c r="B260" s="46">
        <v>5.7526782516199755E-3</v>
      </c>
      <c r="C260" s="46">
        <v>7.3705620557021163E-3</v>
      </c>
      <c r="D260" s="46">
        <v>3.8611856665254039E-3</v>
      </c>
      <c r="E260" s="46">
        <v>0.99424732174838004</v>
      </c>
      <c r="F260" s="46">
        <v>0.99262943794429792</v>
      </c>
      <c r="G260" s="46">
        <v>0.99613881433347462</v>
      </c>
      <c r="H260" s="47">
        <v>28.24</v>
      </c>
      <c r="I260" s="47">
        <v>25.19</v>
      </c>
      <c r="J260" s="47">
        <v>31.8</v>
      </c>
    </row>
    <row r="261" spans="1:10" ht="13.5" customHeight="1" thickBot="1" x14ac:dyDescent="0.2">
      <c r="A261" s="39">
        <v>47</v>
      </c>
      <c r="B261" s="46">
        <v>6.4422167178713047E-3</v>
      </c>
      <c r="C261" s="46">
        <v>8.2720222708291911E-3</v>
      </c>
      <c r="D261" s="46">
        <v>4.3401786326153005E-3</v>
      </c>
      <c r="E261" s="46">
        <v>0.99355778328212874</v>
      </c>
      <c r="F261" s="46">
        <v>0.99172797772917076</v>
      </c>
      <c r="G261" s="46">
        <v>0.99565982136738473</v>
      </c>
      <c r="H261" s="47">
        <v>27.4</v>
      </c>
      <c r="I261" s="47">
        <v>24.38</v>
      </c>
      <c r="J261" s="47">
        <v>30.92</v>
      </c>
    </row>
    <row r="262" spans="1:10" ht="13.5" customHeight="1" thickBot="1" x14ac:dyDescent="0.2">
      <c r="A262" s="39">
        <v>48</v>
      </c>
      <c r="B262" s="46">
        <v>7.3582290222727132E-3</v>
      </c>
      <c r="C262" s="46">
        <v>9.8835157077303212E-3</v>
      </c>
      <c r="D262" s="46">
        <v>4.4935821858385428E-3</v>
      </c>
      <c r="E262" s="46">
        <v>0.99264177097772732</v>
      </c>
      <c r="F262" s="46">
        <v>0.99011648429226973</v>
      </c>
      <c r="G262" s="46">
        <v>0.99550641781416149</v>
      </c>
      <c r="H262" s="47">
        <v>26.57</v>
      </c>
      <c r="I262" s="47">
        <v>23.58</v>
      </c>
      <c r="J262" s="47">
        <v>30.05</v>
      </c>
    </row>
    <row r="263" spans="1:10" ht="13.5" customHeight="1" thickBot="1" x14ac:dyDescent="0.2">
      <c r="A263" s="39">
        <v>49</v>
      </c>
      <c r="B263" s="46">
        <v>7.9460757078611641E-3</v>
      </c>
      <c r="C263" s="46">
        <v>1.0392268781860767E-2</v>
      </c>
      <c r="D263" s="46">
        <v>5.1585699546942984E-3</v>
      </c>
      <c r="E263" s="46">
        <v>0.99205392429213879</v>
      </c>
      <c r="F263" s="46">
        <v>0.98960773121813927</v>
      </c>
      <c r="G263" s="46">
        <v>0.99484143004530567</v>
      </c>
      <c r="H263" s="47">
        <v>25.77</v>
      </c>
      <c r="I263" s="47">
        <v>22.81</v>
      </c>
      <c r="J263" s="47">
        <v>29.19</v>
      </c>
    </row>
    <row r="264" spans="1:10" ht="13.5" customHeight="1" thickBot="1" x14ac:dyDescent="0.2">
      <c r="A264" s="39">
        <v>50</v>
      </c>
      <c r="B264" s="46">
        <v>7.9242976669687461E-3</v>
      </c>
      <c r="C264" s="46">
        <v>1.0887080925991431E-2</v>
      </c>
      <c r="D264" s="46">
        <v>4.4987730618922112E-3</v>
      </c>
      <c r="E264" s="46">
        <v>0.99207570233303122</v>
      </c>
      <c r="F264" s="46">
        <v>0.98911291907400856</v>
      </c>
      <c r="G264" s="46">
        <v>0.99550122693810783</v>
      </c>
      <c r="H264" s="47">
        <v>24.97</v>
      </c>
      <c r="I264" s="47">
        <v>22.04</v>
      </c>
      <c r="J264" s="47">
        <v>28.34</v>
      </c>
    </row>
    <row r="265" spans="1:10" ht="13.5" customHeight="1" thickBot="1" x14ac:dyDescent="0.2">
      <c r="A265" s="39">
        <v>51</v>
      </c>
      <c r="B265" s="46">
        <v>1.0022191996563819E-2</v>
      </c>
      <c r="C265" s="46">
        <v>1.3487255686364157E-2</v>
      </c>
      <c r="D265" s="46">
        <v>6.0058733908896203E-3</v>
      </c>
      <c r="E265" s="46">
        <v>0.98997780800343615</v>
      </c>
      <c r="F265" s="46">
        <v>0.98651274431363589</v>
      </c>
      <c r="G265" s="46">
        <v>0.99399412660911035</v>
      </c>
      <c r="H265" s="47">
        <v>24.16</v>
      </c>
      <c r="I265" s="47">
        <v>21.28</v>
      </c>
      <c r="J265" s="47">
        <v>27.46</v>
      </c>
    </row>
    <row r="266" spans="1:10" ht="13.5" customHeight="1" thickBot="1" x14ac:dyDescent="0.2">
      <c r="A266" s="39">
        <v>52</v>
      </c>
      <c r="B266" s="46">
        <v>9.3090285892342452E-3</v>
      </c>
      <c r="C266" s="46">
        <v>1.2242667152486791E-2</v>
      </c>
      <c r="D266" s="46">
        <v>5.9406769024808598E-3</v>
      </c>
      <c r="E266" s="46">
        <v>0.99069097141076579</v>
      </c>
      <c r="F266" s="46">
        <v>0.98775733284751321</v>
      </c>
      <c r="G266" s="46">
        <v>0.9940593230975191</v>
      </c>
      <c r="H266" s="47">
        <v>23.4</v>
      </c>
      <c r="I266" s="47">
        <v>20.56</v>
      </c>
      <c r="J266" s="47">
        <v>26.62</v>
      </c>
    </row>
    <row r="267" spans="1:10" ht="13.5" customHeight="1" thickBot="1" x14ac:dyDescent="0.2">
      <c r="A267" s="39">
        <v>53</v>
      </c>
      <c r="B267" s="46">
        <v>1.1568792661106326E-2</v>
      </c>
      <c r="C267" s="46">
        <v>1.541405146361962E-2</v>
      </c>
      <c r="D267" s="46">
        <v>7.2425864080795073E-3</v>
      </c>
      <c r="E267" s="46">
        <v>0.98843120733889367</v>
      </c>
      <c r="F267" s="46">
        <v>0.98458594853638037</v>
      </c>
      <c r="G267" s="46">
        <v>0.99275741359192049</v>
      </c>
      <c r="H267" s="47">
        <v>22.62</v>
      </c>
      <c r="I267" s="47">
        <v>19.809999999999999</v>
      </c>
      <c r="J267" s="47">
        <v>25.78</v>
      </c>
    </row>
    <row r="268" spans="1:10" ht="13.5" customHeight="1" thickBot="1" x14ac:dyDescent="0.2">
      <c r="A268" s="39">
        <v>54</v>
      </c>
      <c r="B268" s="46">
        <v>1.1201462733965261E-2</v>
      </c>
      <c r="C268" s="46">
        <v>1.5676220126362054E-2</v>
      </c>
      <c r="D268" s="46">
        <v>6.2461975258568244E-3</v>
      </c>
      <c r="E268" s="46">
        <v>0.98879853726603473</v>
      </c>
      <c r="F268" s="46">
        <v>0.98432377987363795</v>
      </c>
      <c r="G268" s="46">
        <v>0.99375380247414313</v>
      </c>
      <c r="H268" s="47">
        <v>21.88</v>
      </c>
      <c r="I268" s="47">
        <v>19.11</v>
      </c>
      <c r="J268" s="47">
        <v>24.97</v>
      </c>
    </row>
    <row r="269" spans="1:10" ht="13.5" customHeight="1" thickBot="1" x14ac:dyDescent="0.2">
      <c r="A269" s="39">
        <v>55</v>
      </c>
      <c r="B269" s="46">
        <v>1.3255686098837328E-2</v>
      </c>
      <c r="C269" s="46">
        <v>1.7763563501849568E-2</v>
      </c>
      <c r="D269" s="46">
        <v>8.2041538926551239E-3</v>
      </c>
      <c r="E269" s="46">
        <v>0.98674431390116268</v>
      </c>
      <c r="F269" s="46">
        <v>0.9822364364981504</v>
      </c>
      <c r="G269" s="46">
        <v>0.99179584610734484</v>
      </c>
      <c r="H269" s="47">
        <v>21.12</v>
      </c>
      <c r="I269" s="47">
        <v>18.41</v>
      </c>
      <c r="J269" s="47">
        <v>24.12</v>
      </c>
    </row>
    <row r="270" spans="1:10" ht="13.5" customHeight="1" thickBot="1" x14ac:dyDescent="0.2">
      <c r="A270" s="39">
        <v>56</v>
      </c>
      <c r="B270" s="46">
        <v>1.3815057163960177E-2</v>
      </c>
      <c r="C270" s="46">
        <v>1.7807434900203343E-2</v>
      </c>
      <c r="D270" s="46">
        <v>9.3679905000659709E-3</v>
      </c>
      <c r="E270" s="46">
        <v>0.98618494283603986</v>
      </c>
      <c r="F270" s="46">
        <v>0.98219256509979669</v>
      </c>
      <c r="G270" s="46">
        <v>0.99063200949993402</v>
      </c>
      <c r="H270" s="47">
        <v>20.399999999999999</v>
      </c>
      <c r="I270" s="47">
        <v>17.73</v>
      </c>
      <c r="J270" s="47">
        <v>23.31</v>
      </c>
    </row>
    <row r="271" spans="1:10" ht="13.5" customHeight="1" thickBot="1" x14ac:dyDescent="0.2">
      <c r="A271" s="39">
        <v>57</v>
      </c>
      <c r="B271" s="46">
        <v>1.5237065513374981E-2</v>
      </c>
      <c r="C271" s="46">
        <v>2.1110706691442691E-2</v>
      </c>
      <c r="D271" s="46">
        <v>8.8074317948287802E-3</v>
      </c>
      <c r="E271" s="46">
        <v>0.984762934486625</v>
      </c>
      <c r="F271" s="46">
        <v>0.97888929330855734</v>
      </c>
      <c r="G271" s="46">
        <v>0.99119256820517121</v>
      </c>
      <c r="H271" s="47">
        <v>19.670000000000002</v>
      </c>
      <c r="I271" s="47">
        <v>17.04</v>
      </c>
      <c r="J271" s="47">
        <v>22.53</v>
      </c>
    </row>
    <row r="272" spans="1:10" ht="13.5" customHeight="1" thickBot="1" x14ac:dyDescent="0.2">
      <c r="A272" s="39">
        <v>58</v>
      </c>
      <c r="B272" s="46">
        <v>1.655705996131528E-2</v>
      </c>
      <c r="C272" s="46">
        <v>2.3148580282636697E-2</v>
      </c>
      <c r="D272" s="46">
        <v>9.471635261774327E-3</v>
      </c>
      <c r="E272" s="46">
        <v>0.98344294003868471</v>
      </c>
      <c r="F272" s="46">
        <v>0.97685141971736333</v>
      </c>
      <c r="G272" s="46">
        <v>0.9905283647382257</v>
      </c>
      <c r="H272" s="47">
        <v>18.97</v>
      </c>
      <c r="I272" s="47">
        <v>16.399999999999999</v>
      </c>
      <c r="J272" s="47">
        <v>21.73</v>
      </c>
    </row>
    <row r="273" spans="1:10" ht="13.5" customHeight="1" thickBot="1" x14ac:dyDescent="0.2">
      <c r="A273" s="39">
        <v>59</v>
      </c>
      <c r="B273" s="46">
        <v>1.79407325321462E-2</v>
      </c>
      <c r="C273" s="46">
        <v>2.4603983325613709E-2</v>
      </c>
      <c r="D273" s="46">
        <v>1.0847484369761158E-2</v>
      </c>
      <c r="E273" s="46">
        <v>0.98205926746785377</v>
      </c>
      <c r="F273" s="46">
        <v>0.97539601667438625</v>
      </c>
      <c r="G273" s="46">
        <v>0.98915251563023887</v>
      </c>
      <c r="H273" s="47">
        <v>18.28</v>
      </c>
      <c r="I273" s="47">
        <v>15.78</v>
      </c>
      <c r="J273" s="47">
        <v>20.93</v>
      </c>
    </row>
    <row r="274" spans="1:10" ht="13.5" customHeight="1" thickBot="1" x14ac:dyDescent="0.2">
      <c r="A274" s="39">
        <v>60</v>
      </c>
      <c r="B274" s="46">
        <v>1.9685631557176699E-2</v>
      </c>
      <c r="C274" s="46">
        <v>2.7584697060916204E-2</v>
      </c>
      <c r="D274" s="46">
        <v>1.1288038945673888E-2</v>
      </c>
      <c r="E274" s="46">
        <v>0.98031436844282327</v>
      </c>
      <c r="F274" s="46">
        <v>0.97241530293908385</v>
      </c>
      <c r="G274" s="46">
        <v>0.98871196105432613</v>
      </c>
      <c r="H274" s="47">
        <v>17.61</v>
      </c>
      <c r="I274" s="47">
        <v>15.16</v>
      </c>
      <c r="J274" s="47">
        <v>20.149999999999999</v>
      </c>
    </row>
    <row r="275" spans="1:10" ht="13.5" customHeight="1" thickBot="1" x14ac:dyDescent="0.2">
      <c r="A275" s="39">
        <v>61</v>
      </c>
      <c r="B275" s="46">
        <v>2.1324998150477177E-2</v>
      </c>
      <c r="C275" s="46">
        <v>2.9054726368159204E-2</v>
      </c>
      <c r="D275" s="46">
        <v>1.324227691492783E-2</v>
      </c>
      <c r="E275" s="46">
        <v>0.97867500184952283</v>
      </c>
      <c r="F275" s="46">
        <v>0.9709452736318408</v>
      </c>
      <c r="G275" s="46">
        <v>0.98675772308507215</v>
      </c>
      <c r="H275" s="47">
        <v>16.95</v>
      </c>
      <c r="I275" s="47">
        <v>14.58</v>
      </c>
      <c r="J275" s="47">
        <v>19.38</v>
      </c>
    </row>
    <row r="276" spans="1:10" ht="13.5" customHeight="1" thickBot="1" x14ac:dyDescent="0.2">
      <c r="A276" s="39">
        <v>62</v>
      </c>
      <c r="B276" s="46">
        <v>2.179651071891698E-2</v>
      </c>
      <c r="C276" s="46">
        <v>3.058955399273227E-2</v>
      </c>
      <c r="D276" s="46">
        <v>1.2691875701984276E-2</v>
      </c>
      <c r="E276" s="46">
        <v>0.97820348928108303</v>
      </c>
      <c r="F276" s="46">
        <v>0.96941044600726778</v>
      </c>
      <c r="G276" s="46">
        <v>0.98730812429801573</v>
      </c>
      <c r="H276" s="47">
        <v>16.309999999999999</v>
      </c>
      <c r="I276" s="47">
        <v>14</v>
      </c>
      <c r="J276" s="47">
        <v>18.63</v>
      </c>
    </row>
    <row r="277" spans="1:10" ht="13.5" customHeight="1" thickBot="1" x14ac:dyDescent="0.2">
      <c r="A277" s="39">
        <v>63</v>
      </c>
      <c r="B277" s="46">
        <v>2.2882656620622298E-2</v>
      </c>
      <c r="C277" s="46">
        <v>3.2889936577426053E-2</v>
      </c>
      <c r="D277" s="46">
        <v>1.2987012987012988E-2</v>
      </c>
      <c r="E277" s="46">
        <v>0.97711734337937772</v>
      </c>
      <c r="F277" s="46">
        <v>0.967110063422574</v>
      </c>
      <c r="G277" s="46">
        <v>0.98701298701298701</v>
      </c>
      <c r="H277" s="47">
        <v>15.66</v>
      </c>
      <c r="I277" s="47">
        <v>13.43</v>
      </c>
      <c r="J277" s="47">
        <v>17.86</v>
      </c>
    </row>
    <row r="278" spans="1:10" ht="13.5" customHeight="1" thickBot="1" x14ac:dyDescent="0.2">
      <c r="A278" s="39">
        <v>64</v>
      </c>
      <c r="B278" s="46">
        <v>2.480674566159018E-2</v>
      </c>
      <c r="C278" s="46">
        <v>3.4502957126391169E-2</v>
      </c>
      <c r="D278" s="46">
        <v>1.5536365935614409E-2</v>
      </c>
      <c r="E278" s="46">
        <v>0.97519325433840987</v>
      </c>
      <c r="F278" s="46">
        <v>0.96549704287360882</v>
      </c>
      <c r="G278" s="46">
        <v>0.98446363406438564</v>
      </c>
      <c r="H278" s="47">
        <v>15.02</v>
      </c>
      <c r="I278" s="47">
        <v>12.87</v>
      </c>
      <c r="J278" s="47">
        <v>17.09</v>
      </c>
    </row>
    <row r="279" spans="1:10" ht="13.5" customHeight="1" thickBot="1" x14ac:dyDescent="0.2">
      <c r="A279" s="39">
        <v>65</v>
      </c>
      <c r="B279" s="46">
        <v>2.7733497572639664E-2</v>
      </c>
      <c r="C279" s="46">
        <v>3.8275184734823685E-2</v>
      </c>
      <c r="D279" s="46">
        <v>1.7839270977823819E-2</v>
      </c>
      <c r="E279" s="46">
        <v>0.97226650242736035</v>
      </c>
      <c r="F279" s="46">
        <v>0.96172481526517628</v>
      </c>
      <c r="G279" s="46">
        <v>0.98216072902217622</v>
      </c>
      <c r="H279" s="47">
        <v>14.38</v>
      </c>
      <c r="I279" s="47">
        <v>12.31</v>
      </c>
      <c r="J279" s="47">
        <v>16.350000000000001</v>
      </c>
    </row>
    <row r="280" spans="1:10" ht="13.5" customHeight="1" thickBot="1" x14ac:dyDescent="0.2">
      <c r="A280" s="39">
        <v>66</v>
      </c>
      <c r="B280" s="46">
        <v>2.6947840877719495E-2</v>
      </c>
      <c r="C280" s="46">
        <v>3.8119393521195054E-2</v>
      </c>
      <c r="D280" s="46">
        <v>1.6737685358786433E-2</v>
      </c>
      <c r="E280" s="46">
        <v>0.97305215912228049</v>
      </c>
      <c r="F280" s="46">
        <v>0.96188060647880491</v>
      </c>
      <c r="G280" s="46">
        <v>0.98326231464121361</v>
      </c>
      <c r="H280" s="47">
        <v>13.78</v>
      </c>
      <c r="I280" s="47">
        <v>11.78</v>
      </c>
      <c r="J280" s="47">
        <v>15.64</v>
      </c>
    </row>
    <row r="281" spans="1:10" ht="13.5" customHeight="1" thickBot="1" x14ac:dyDescent="0.2">
      <c r="A281" s="39">
        <v>67</v>
      </c>
      <c r="B281" s="46">
        <v>3.2739809800671815E-2</v>
      </c>
      <c r="C281" s="46">
        <v>4.6494188226471694E-2</v>
      </c>
      <c r="D281" s="46">
        <v>2.0407134092017012E-2</v>
      </c>
      <c r="E281" s="46">
        <v>0.96726019019932818</v>
      </c>
      <c r="F281" s="46">
        <v>0.95350581177352833</v>
      </c>
      <c r="G281" s="46">
        <v>0.979592865907983</v>
      </c>
      <c r="H281" s="47">
        <v>13.15</v>
      </c>
      <c r="I281" s="47">
        <v>11.22</v>
      </c>
      <c r="J281" s="47">
        <v>14.9</v>
      </c>
    </row>
    <row r="282" spans="1:10" ht="13.5" customHeight="1" thickBot="1" x14ac:dyDescent="0.2">
      <c r="A282" s="39">
        <v>68</v>
      </c>
      <c r="B282" s="46">
        <v>3.2201749387171762E-2</v>
      </c>
      <c r="C282" s="46">
        <v>4.5641789312858991E-2</v>
      </c>
      <c r="D282" s="46">
        <v>2.0392210175712879E-2</v>
      </c>
      <c r="E282" s="46">
        <v>0.9677982506128282</v>
      </c>
      <c r="F282" s="46">
        <v>0.954358210687141</v>
      </c>
      <c r="G282" s="46">
        <v>0.97960778982428709</v>
      </c>
      <c r="H282" s="47">
        <v>12.58</v>
      </c>
      <c r="I282" s="47">
        <v>10.75</v>
      </c>
      <c r="J282" s="47">
        <v>14.2</v>
      </c>
    </row>
    <row r="283" spans="1:10" ht="13.5" customHeight="1" thickBot="1" x14ac:dyDescent="0.2">
      <c r="A283" s="39">
        <v>69</v>
      </c>
      <c r="B283" s="46">
        <v>3.517335307721136E-2</v>
      </c>
      <c r="C283" s="46">
        <v>4.870381791775262E-2</v>
      </c>
      <c r="D283" s="46">
        <v>2.3673441780242822E-2</v>
      </c>
      <c r="E283" s="46">
        <v>0.96482664692278863</v>
      </c>
      <c r="F283" s="46">
        <v>0.95129618208224742</v>
      </c>
      <c r="G283" s="46">
        <v>0.97632655821975722</v>
      </c>
      <c r="H283" s="47">
        <v>11.98</v>
      </c>
      <c r="I283" s="47">
        <v>10.24</v>
      </c>
      <c r="J283" s="47">
        <v>13.48</v>
      </c>
    </row>
    <row r="284" spans="1:10" ht="13.5" customHeight="1" thickBot="1" x14ac:dyDescent="0.2">
      <c r="A284" s="39">
        <v>70</v>
      </c>
      <c r="B284" s="46">
        <v>3.7276346582379979E-2</v>
      </c>
      <c r="C284" s="46">
        <v>5.2492344866373657E-2</v>
      </c>
      <c r="D284" s="46">
        <v>2.4946831853627248E-2</v>
      </c>
      <c r="E284" s="46">
        <v>0.96272365341762001</v>
      </c>
      <c r="F284" s="46">
        <v>0.94750765513362634</v>
      </c>
      <c r="G284" s="46">
        <v>0.97505316814637277</v>
      </c>
      <c r="H284" s="47">
        <v>11.4</v>
      </c>
      <c r="I284" s="47">
        <v>9.73</v>
      </c>
      <c r="J284" s="47">
        <v>12.8</v>
      </c>
    </row>
    <row r="285" spans="1:10" ht="13.5" customHeight="1" thickBot="1" x14ac:dyDescent="0.2">
      <c r="A285" s="39">
        <v>71</v>
      </c>
      <c r="B285" s="46">
        <v>4.3196223118529394E-2</v>
      </c>
      <c r="C285" s="46">
        <v>6.0047851955366403E-2</v>
      </c>
      <c r="D285" s="46">
        <v>3.0013416593510343E-2</v>
      </c>
      <c r="E285" s="46">
        <v>0.95680377688147056</v>
      </c>
      <c r="F285" s="46">
        <v>0.93995214804463356</v>
      </c>
      <c r="G285" s="46">
        <v>0.96998658340648969</v>
      </c>
      <c r="H285" s="47">
        <v>10.82</v>
      </c>
      <c r="I285" s="47">
        <v>9.25</v>
      </c>
      <c r="J285" s="47">
        <v>12.11</v>
      </c>
    </row>
    <row r="286" spans="1:10" ht="13.5" customHeight="1" thickBot="1" x14ac:dyDescent="0.2">
      <c r="A286" s="39">
        <v>72</v>
      </c>
      <c r="B286" s="46">
        <v>4.6616970431929236E-2</v>
      </c>
      <c r="C286" s="46">
        <v>6.4498890076461396E-2</v>
      </c>
      <c r="D286" s="46">
        <v>3.2915459241527029E-2</v>
      </c>
      <c r="E286" s="46">
        <v>0.95338302956807075</v>
      </c>
      <c r="F286" s="46">
        <v>0.93550110992353863</v>
      </c>
      <c r="G286" s="46">
        <v>0.96708454075847294</v>
      </c>
      <c r="H286" s="47">
        <v>10.28</v>
      </c>
      <c r="I286" s="47">
        <v>8.8000000000000007</v>
      </c>
      <c r="J286" s="47">
        <v>11.47</v>
      </c>
    </row>
    <row r="287" spans="1:10" ht="13.5" customHeight="1" thickBot="1" x14ac:dyDescent="0.2">
      <c r="A287" s="39">
        <v>73</v>
      </c>
      <c r="B287" s="46">
        <v>4.7383972326318823E-2</v>
      </c>
      <c r="C287" s="46">
        <v>6.454612702102927E-2</v>
      </c>
      <c r="D287" s="46">
        <v>3.4634889234295765E-2</v>
      </c>
      <c r="E287" s="46">
        <v>0.95261602767368114</v>
      </c>
      <c r="F287" s="46">
        <v>0.93545387297897076</v>
      </c>
      <c r="G287" s="46">
        <v>0.96536511076570419</v>
      </c>
      <c r="H287" s="47">
        <v>9.76</v>
      </c>
      <c r="I287" s="47">
        <v>8.3800000000000008</v>
      </c>
      <c r="J287" s="47">
        <v>10.84</v>
      </c>
    </row>
    <row r="288" spans="1:10" ht="13.5" customHeight="1" thickBot="1" x14ac:dyDescent="0.2">
      <c r="A288" s="39">
        <v>74</v>
      </c>
      <c r="B288" s="46">
        <v>5.0739835677589426E-2</v>
      </c>
      <c r="C288" s="46">
        <v>7.2305217191450236E-2</v>
      </c>
      <c r="D288" s="46">
        <v>3.521313211543553E-2</v>
      </c>
      <c r="E288" s="46">
        <v>0.94926016432241056</v>
      </c>
      <c r="F288" s="46">
        <v>0.92769478280854978</v>
      </c>
      <c r="G288" s="46">
        <v>0.96478686788456447</v>
      </c>
      <c r="H288" s="47">
        <v>9.2200000000000006</v>
      </c>
      <c r="I288" s="47">
        <v>7.92</v>
      </c>
      <c r="J288" s="47">
        <v>10.220000000000001</v>
      </c>
    </row>
    <row r="289" spans="1:10" ht="13.5" customHeight="1" thickBot="1" x14ac:dyDescent="0.2">
      <c r="A289" s="39">
        <v>75</v>
      </c>
      <c r="B289" s="46">
        <v>5.6904884943915858E-2</v>
      </c>
      <c r="C289" s="46">
        <v>7.747432708646293E-2</v>
      </c>
      <c r="D289" s="46">
        <v>4.2524619516562223E-2</v>
      </c>
      <c r="E289" s="46">
        <v>0.94309511505608412</v>
      </c>
      <c r="F289" s="46">
        <v>0.92252567291353704</v>
      </c>
      <c r="G289" s="46">
        <v>0.95747538048343772</v>
      </c>
      <c r="H289" s="47">
        <v>8.69</v>
      </c>
      <c r="I289" s="47">
        <v>7.5</v>
      </c>
      <c r="J289" s="47">
        <v>9.57</v>
      </c>
    </row>
    <row r="290" spans="1:10" ht="13.5" customHeight="1" thickBot="1" x14ac:dyDescent="0.2">
      <c r="A290" s="39">
        <v>76</v>
      </c>
      <c r="B290" s="46">
        <v>6.0699534136885586E-2</v>
      </c>
      <c r="C290" s="46">
        <v>7.9916427265604592E-2</v>
      </c>
      <c r="D290" s="46">
        <v>4.7646923172440708E-2</v>
      </c>
      <c r="E290" s="46">
        <v>0.93930046586311444</v>
      </c>
      <c r="F290" s="46">
        <v>0.92008357273439545</v>
      </c>
      <c r="G290" s="46">
        <v>0.95235307682755932</v>
      </c>
      <c r="H290" s="47">
        <v>8.18</v>
      </c>
      <c r="I290" s="47">
        <v>7.09</v>
      </c>
      <c r="J290" s="47">
        <v>8.9700000000000006</v>
      </c>
    </row>
    <row r="291" spans="1:10" ht="13.5" customHeight="1" thickBot="1" x14ac:dyDescent="0.2">
      <c r="A291" s="39">
        <v>77</v>
      </c>
      <c r="B291" s="46">
        <v>6.4303990922879209E-2</v>
      </c>
      <c r="C291" s="46">
        <v>8.2783796514366459E-2</v>
      </c>
      <c r="D291" s="46">
        <v>5.232524855447207E-2</v>
      </c>
      <c r="E291" s="46">
        <v>0.9356960090771208</v>
      </c>
      <c r="F291" s="46">
        <v>0.91721620348563349</v>
      </c>
      <c r="G291" s="46">
        <v>0.94767475144552793</v>
      </c>
      <c r="H291" s="47">
        <v>7.68</v>
      </c>
      <c r="I291" s="47">
        <v>6.66</v>
      </c>
      <c r="J291" s="47">
        <v>8.4</v>
      </c>
    </row>
    <row r="292" spans="1:10" ht="13.5" customHeight="1" thickBot="1" x14ac:dyDescent="0.2">
      <c r="A292" s="39">
        <v>78</v>
      </c>
      <c r="B292" s="46">
        <v>6.9970542816729597E-2</v>
      </c>
      <c r="C292" s="46">
        <v>9.250151586606481E-2</v>
      </c>
      <c r="D292" s="46">
        <v>5.5852242744063321E-2</v>
      </c>
      <c r="E292" s="46">
        <v>0.93002945718327035</v>
      </c>
      <c r="F292" s="46">
        <v>0.90749848413393519</v>
      </c>
      <c r="G292" s="46">
        <v>0.94414775725593669</v>
      </c>
      <c r="H292" s="47">
        <v>7.17</v>
      </c>
      <c r="I292" s="47">
        <v>6.22</v>
      </c>
      <c r="J292" s="47">
        <v>7.83</v>
      </c>
    </row>
    <row r="293" spans="1:10" ht="13.5" customHeight="1" thickBot="1" x14ac:dyDescent="0.2">
      <c r="A293" s="39">
        <v>79</v>
      </c>
      <c r="B293" s="46">
        <v>8.1725881255135718E-2</v>
      </c>
      <c r="C293" s="46">
        <v>0.11001140586482211</v>
      </c>
      <c r="D293" s="46">
        <v>6.4497333154049569E-2</v>
      </c>
      <c r="E293" s="46">
        <v>0.91827411874486431</v>
      </c>
      <c r="F293" s="46">
        <v>0.88998859413517795</v>
      </c>
      <c r="G293" s="46">
        <v>0.9355026668459504</v>
      </c>
      <c r="H293" s="47">
        <v>6.67</v>
      </c>
      <c r="I293" s="47">
        <v>5.8</v>
      </c>
      <c r="J293" s="47">
        <v>7.27</v>
      </c>
    </row>
    <row r="294" spans="1:10" ht="13.5" customHeight="1" thickBot="1" x14ac:dyDescent="0.2">
      <c r="A294" s="39">
        <v>80</v>
      </c>
      <c r="B294" s="46">
        <v>9.0051050694526888E-2</v>
      </c>
      <c r="C294" s="46">
        <v>0.11742288912706919</v>
      </c>
      <c r="D294" s="46">
        <v>7.3708909060744676E-2</v>
      </c>
      <c r="E294" s="46">
        <v>0.9099489493054731</v>
      </c>
      <c r="F294" s="46">
        <v>0.88257711087293078</v>
      </c>
      <c r="G294" s="46">
        <v>0.92629109093925532</v>
      </c>
      <c r="H294" s="47">
        <v>6.22</v>
      </c>
      <c r="I294" s="47">
        <v>5.45</v>
      </c>
      <c r="J294" s="47">
        <v>6.73</v>
      </c>
    </row>
    <row r="295" spans="1:10" ht="13.5" customHeight="1" thickBot="1" x14ac:dyDescent="0.2">
      <c r="A295" s="39">
        <v>81</v>
      </c>
      <c r="B295" s="46">
        <v>0.10081813262025276</v>
      </c>
      <c r="C295" s="46">
        <v>0.12468934784471677</v>
      </c>
      <c r="D295" s="46">
        <v>8.670988654781199E-2</v>
      </c>
      <c r="E295" s="46">
        <v>0.89918186737974726</v>
      </c>
      <c r="F295" s="46">
        <v>0.87531065215528325</v>
      </c>
      <c r="G295" s="46">
        <v>0.91329011345218802</v>
      </c>
      <c r="H295" s="47">
        <v>5.79</v>
      </c>
      <c r="I295" s="47">
        <v>5.1100000000000003</v>
      </c>
      <c r="J295" s="47">
        <v>6.23</v>
      </c>
    </row>
    <row r="296" spans="1:10" ht="13.5" customHeight="1" thickBot="1" x14ac:dyDescent="0.2">
      <c r="A296" s="39">
        <v>82</v>
      </c>
      <c r="B296" s="46">
        <v>0.10692325412435986</v>
      </c>
      <c r="C296" s="46">
        <v>0.13515345144738117</v>
      </c>
      <c r="D296" s="46">
        <v>9.0621942697414401E-2</v>
      </c>
      <c r="E296" s="46">
        <v>0.89307674587564012</v>
      </c>
      <c r="F296" s="46">
        <v>0.86484654855261889</v>
      </c>
      <c r="G296" s="46">
        <v>0.90937805730258559</v>
      </c>
      <c r="H296" s="47">
        <v>5.38</v>
      </c>
      <c r="I296" s="47">
        <v>4.7699999999999996</v>
      </c>
      <c r="J296" s="47">
        <v>5.77</v>
      </c>
    </row>
    <row r="297" spans="1:10" ht="13.5" customHeight="1" thickBot="1" x14ac:dyDescent="0.2">
      <c r="A297" s="39">
        <v>83</v>
      </c>
      <c r="B297" s="46">
        <v>0.1199083554672452</v>
      </c>
      <c r="C297" s="46">
        <v>0.14752988946537335</v>
      </c>
      <c r="D297" s="46">
        <v>0.10440343157428218</v>
      </c>
      <c r="E297" s="46">
        <v>0.88009164453275479</v>
      </c>
      <c r="F297" s="46">
        <v>0.85247011053462662</v>
      </c>
      <c r="G297" s="46">
        <v>0.89559656842571778</v>
      </c>
      <c r="H297" s="47">
        <v>4.97</v>
      </c>
      <c r="I297" s="47">
        <v>4.4400000000000004</v>
      </c>
      <c r="J297" s="47">
        <v>5.3</v>
      </c>
    </row>
    <row r="298" spans="1:10" ht="13.5" customHeight="1" thickBot="1" x14ac:dyDescent="0.2">
      <c r="A298" s="39">
        <v>84</v>
      </c>
      <c r="B298" s="46">
        <v>0.141491659390653</v>
      </c>
      <c r="C298" s="46">
        <v>0.16230264440257294</v>
      </c>
      <c r="D298" s="46">
        <v>0.13010557747680496</v>
      </c>
      <c r="E298" s="46">
        <v>0.858508340609347</v>
      </c>
      <c r="F298" s="46">
        <v>0.83769735559742708</v>
      </c>
      <c r="G298" s="46">
        <v>0.86989442252319504</v>
      </c>
      <c r="H298" s="47">
        <v>4.58</v>
      </c>
      <c r="I298" s="47">
        <v>4.12</v>
      </c>
      <c r="J298" s="47">
        <v>4.8499999999999996</v>
      </c>
    </row>
    <row r="299" spans="1:10" ht="13.5" customHeight="1" thickBot="1" x14ac:dyDescent="0.2">
      <c r="A299" s="39">
        <v>85</v>
      </c>
      <c r="B299" s="46">
        <v>0.15405686458518275</v>
      </c>
      <c r="C299" s="46">
        <v>0.17854550733052693</v>
      </c>
      <c r="D299" s="46">
        <v>0.14090217942219971</v>
      </c>
      <c r="E299" s="46">
        <v>0.84594313541481725</v>
      </c>
      <c r="F299" s="46">
        <v>0.82145449266947312</v>
      </c>
      <c r="G299" s="46">
        <v>0.85909782057780026</v>
      </c>
      <c r="H299" s="47">
        <v>4.25</v>
      </c>
      <c r="I299" s="47">
        <v>3.82</v>
      </c>
      <c r="J299" s="47">
        <v>4.51</v>
      </c>
    </row>
    <row r="300" spans="1:10" ht="13.5" customHeight="1" thickBot="1" x14ac:dyDescent="0.2">
      <c r="A300" s="39">
        <v>86</v>
      </c>
      <c r="B300" s="46">
        <v>0.16565436626174651</v>
      </c>
      <c r="C300" s="46">
        <v>0.19204366884459514</v>
      </c>
      <c r="D300" s="46">
        <v>0.15166790864857757</v>
      </c>
      <c r="E300" s="46">
        <v>0.83434563373825354</v>
      </c>
      <c r="F300" s="46">
        <v>0.80795633115540488</v>
      </c>
      <c r="G300" s="46">
        <v>0.8483320913514224</v>
      </c>
      <c r="H300" s="47">
        <v>3.93</v>
      </c>
      <c r="I300" s="47">
        <v>3.55</v>
      </c>
      <c r="J300" s="47">
        <v>4.16</v>
      </c>
    </row>
    <row r="301" spans="1:10" ht="13.5" customHeight="1" thickBot="1" x14ac:dyDescent="0.2">
      <c r="A301" s="39">
        <v>87</v>
      </c>
      <c r="B301" s="46">
        <v>0.19104674127715601</v>
      </c>
      <c r="C301" s="46">
        <v>0.21773117254528121</v>
      </c>
      <c r="D301" s="46">
        <v>0.17697335344394169</v>
      </c>
      <c r="E301" s="46">
        <v>0.80895325872284396</v>
      </c>
      <c r="F301" s="46">
        <v>0.78226882745471882</v>
      </c>
      <c r="G301" s="46">
        <v>0.82302664655605828</v>
      </c>
      <c r="H301" s="47">
        <v>3.62</v>
      </c>
      <c r="I301" s="47">
        <v>3.27</v>
      </c>
      <c r="J301" s="47">
        <v>3.82</v>
      </c>
    </row>
    <row r="302" spans="1:10" ht="13.5" customHeight="1" thickBot="1" x14ac:dyDescent="0.2">
      <c r="A302" s="39">
        <v>88</v>
      </c>
      <c r="B302" s="46">
        <v>0.21025542538889955</v>
      </c>
      <c r="C302" s="46">
        <v>0.23393776583837028</v>
      </c>
      <c r="D302" s="46">
        <v>0.19788316472720893</v>
      </c>
      <c r="E302" s="46">
        <v>0.78974457461110048</v>
      </c>
      <c r="F302" s="46">
        <v>0.76606223416162966</v>
      </c>
      <c r="G302" s="46">
        <v>0.8021168352727911</v>
      </c>
      <c r="H302" s="47">
        <v>3.35</v>
      </c>
      <c r="I302" s="47">
        <v>3.05</v>
      </c>
      <c r="J302" s="47">
        <v>3.53</v>
      </c>
    </row>
    <row r="303" spans="1:10" ht="13.5" customHeight="1" thickBot="1" x14ac:dyDescent="0.2">
      <c r="A303" s="39">
        <v>89</v>
      </c>
      <c r="B303" s="46">
        <v>0.22425264736200917</v>
      </c>
      <c r="C303" s="46">
        <v>0.25274267462852379</v>
      </c>
      <c r="D303" s="46">
        <v>0.20974471395233718</v>
      </c>
      <c r="E303" s="46">
        <v>0.77574735263799077</v>
      </c>
      <c r="F303" s="46">
        <v>0.75743111708081479</v>
      </c>
      <c r="G303" s="46">
        <v>0.79025528604766282</v>
      </c>
      <c r="H303" s="47">
        <v>3.12</v>
      </c>
      <c r="I303" s="47">
        <v>2.83</v>
      </c>
      <c r="J303" s="47">
        <v>3.28</v>
      </c>
    </row>
    <row r="304" spans="1:10" ht="13.5" customHeight="1" thickBot="1" x14ac:dyDescent="0.2">
      <c r="A304" s="45">
        <v>90</v>
      </c>
      <c r="B304" s="46">
        <v>0.24960543887337622</v>
      </c>
      <c r="C304" s="46">
        <v>0.27958552990365387</v>
      </c>
      <c r="D304" s="46">
        <v>0.23457577690695344</v>
      </c>
      <c r="E304" s="40">
        <v>0.75039456112662384</v>
      </c>
      <c r="F304" s="40">
        <v>0.74880000000000002</v>
      </c>
      <c r="G304" s="40">
        <v>0.76542422309304659</v>
      </c>
      <c r="H304" s="47">
        <v>2.88</v>
      </c>
      <c r="I304" s="47">
        <v>2.58</v>
      </c>
      <c r="J304" s="47">
        <v>3.03</v>
      </c>
    </row>
    <row r="305" spans="1:10" ht="13.5" customHeight="1" thickBot="1" x14ac:dyDescent="0.2">
      <c r="A305" s="39">
        <v>91</v>
      </c>
      <c r="B305" s="46">
        <v>0.27299454010919783</v>
      </c>
      <c r="C305" s="46">
        <v>0.31040747469504282</v>
      </c>
      <c r="D305" s="46">
        <v>0.25509190263288622</v>
      </c>
      <c r="E305" s="40">
        <v>0.72700545989080223</v>
      </c>
      <c r="F305" s="40">
        <v>0.68617684113290311</v>
      </c>
      <c r="G305" s="40">
        <v>0.74490809736711383</v>
      </c>
      <c r="H305" s="47">
        <v>2.67</v>
      </c>
      <c r="I305" s="47">
        <v>2.29</v>
      </c>
      <c r="J305" s="47">
        <v>2.81</v>
      </c>
    </row>
    <row r="306" spans="1:10" ht="13.5" customHeight="1" thickBot="1" x14ac:dyDescent="0.2">
      <c r="A306" s="39">
        <v>92</v>
      </c>
      <c r="B306" s="46">
        <v>0.28455190049982565</v>
      </c>
      <c r="C306" s="46">
        <v>0.2969465648854962</v>
      </c>
      <c r="D306" s="46">
        <v>0.27912418519137555</v>
      </c>
      <c r="E306" s="40">
        <v>0.71544809950017441</v>
      </c>
      <c r="F306" s="40">
        <v>0.6520014440932842</v>
      </c>
      <c r="G306" s="40">
        <v>0.7208758148086245</v>
      </c>
      <c r="H306" s="47">
        <v>2.4900000000000002</v>
      </c>
      <c r="I306" s="47">
        <v>2.11</v>
      </c>
      <c r="J306" s="47">
        <v>2.6</v>
      </c>
    </row>
    <row r="307" spans="1:10" ht="13.5" customHeight="1" thickBot="1" x14ac:dyDescent="0.2">
      <c r="A307" s="39">
        <v>93</v>
      </c>
      <c r="B307" s="46">
        <v>0.30181347150259069</v>
      </c>
      <c r="C307" s="46">
        <v>0.35569422776911075</v>
      </c>
      <c r="D307" s="46">
        <v>0.2774512109099459</v>
      </c>
      <c r="E307" s="40">
        <v>0.69818652849740936</v>
      </c>
      <c r="F307" s="40">
        <v>0.62879094191657225</v>
      </c>
      <c r="G307" s="40">
        <v>0.72254878909005416</v>
      </c>
      <c r="H307" s="47">
        <v>2.29</v>
      </c>
      <c r="I307" s="47">
        <v>1.99</v>
      </c>
      <c r="J307" s="47">
        <v>2.42</v>
      </c>
    </row>
    <row r="308" spans="1:10" ht="13.5" customHeight="1" thickBot="1" x14ac:dyDescent="0.2">
      <c r="A308" s="39">
        <v>94</v>
      </c>
      <c r="B308" s="46">
        <v>0.33860684769775679</v>
      </c>
      <c r="C308" s="46">
        <v>0.36196830692243537</v>
      </c>
      <c r="D308" s="46">
        <v>0.32938076416337286</v>
      </c>
      <c r="E308" s="40">
        <v>0.66139315230224316</v>
      </c>
      <c r="F308" s="40">
        <v>0.61135802194675593</v>
      </c>
      <c r="G308" s="40">
        <v>0.67061923583662719</v>
      </c>
      <c r="H308" s="47">
        <v>2.08</v>
      </c>
      <c r="I308" s="47">
        <v>1.88</v>
      </c>
      <c r="J308" s="47">
        <v>2.17</v>
      </c>
    </row>
    <row r="309" spans="1:10" ht="13.5" customHeight="1" thickBot="1" x14ac:dyDescent="0.2">
      <c r="A309" s="39">
        <v>95</v>
      </c>
      <c r="B309" s="46">
        <v>0.3710978603998597</v>
      </c>
      <c r="C309" s="46">
        <v>0.44059976931949252</v>
      </c>
      <c r="D309" s="46">
        <v>0.34072580645161288</v>
      </c>
      <c r="E309" s="40">
        <v>0.6289021396001403</v>
      </c>
      <c r="F309" s="40">
        <v>0.59747367965013476</v>
      </c>
      <c r="G309" s="40">
        <v>0.65927419354838712</v>
      </c>
      <c r="H309" s="47">
        <v>1.9</v>
      </c>
      <c r="I309" s="47">
        <v>1.79</v>
      </c>
      <c r="J309" s="47">
        <v>2</v>
      </c>
    </row>
    <row r="310" spans="1:10" ht="13.5" customHeight="1" thickBot="1" x14ac:dyDescent="0.2">
      <c r="A310" s="39">
        <v>96</v>
      </c>
      <c r="B310" s="46">
        <v>0.39560439560439559</v>
      </c>
      <c r="C310" s="46">
        <v>0.40883977900552487</v>
      </c>
      <c r="D310" s="46">
        <v>0.39067854694996573</v>
      </c>
      <c r="E310" s="40">
        <v>0.60439560439560447</v>
      </c>
      <c r="F310" s="40">
        <v>0.58598092999826568</v>
      </c>
      <c r="G310" s="40">
        <v>0.60932145305003427</v>
      </c>
      <c r="H310" s="47">
        <v>1.74</v>
      </c>
      <c r="I310" s="47">
        <v>1.68</v>
      </c>
      <c r="J310" s="47">
        <v>1.79</v>
      </c>
    </row>
    <row r="311" spans="1:10" ht="13.5" customHeight="1" thickBot="1" x14ac:dyDescent="0.2">
      <c r="A311" s="39">
        <v>97</v>
      </c>
      <c r="B311" s="46">
        <v>0.41503759398496243</v>
      </c>
      <c r="C311" s="46">
        <v>0.47222222222222221</v>
      </c>
      <c r="D311" s="46">
        <v>0.39381443298969071</v>
      </c>
      <c r="E311" s="40">
        <v>0.58496240601503757</v>
      </c>
      <c r="F311" s="40">
        <v>0.57620430322822691</v>
      </c>
      <c r="G311" s="40">
        <v>0.60618556701030935</v>
      </c>
      <c r="H311" s="47">
        <v>1.58</v>
      </c>
      <c r="I311" s="47">
        <v>1.54</v>
      </c>
      <c r="J311" s="47">
        <v>1.63</v>
      </c>
    </row>
    <row r="312" spans="1:10" ht="13.5" customHeight="1" thickBot="1" x14ac:dyDescent="0.2">
      <c r="A312" s="39">
        <v>98</v>
      </c>
      <c r="B312" s="46">
        <v>0.41860465116279072</v>
      </c>
      <c r="C312" s="46">
        <v>0.45410628019323673</v>
      </c>
      <c r="D312" s="46">
        <v>0.40655737704918032</v>
      </c>
      <c r="E312" s="40">
        <v>0.58139534883720922</v>
      </c>
      <c r="F312" s="48">
        <v>0.56771619003702989</v>
      </c>
      <c r="G312" s="48">
        <v>0.59344262295081962</v>
      </c>
      <c r="H312" s="47">
        <v>1.37</v>
      </c>
      <c r="I312" s="47">
        <v>1.34</v>
      </c>
      <c r="J312" s="47">
        <v>1.39</v>
      </c>
    </row>
    <row r="313" spans="1:10" ht="13.5" customHeight="1" thickBot="1" x14ac:dyDescent="0.2">
      <c r="A313" s="39">
        <v>99</v>
      </c>
      <c r="B313" s="46">
        <v>0.43006263048016702</v>
      </c>
      <c r="C313" s="46">
        <v>0.42105263157894735</v>
      </c>
      <c r="D313" s="46">
        <v>0.43352601156069365</v>
      </c>
      <c r="E313" s="49">
        <v>0.56993736951983298</v>
      </c>
      <c r="F313" s="50">
        <v>0.56022932198275233</v>
      </c>
      <c r="G313" s="50">
        <v>0.56647398843930641</v>
      </c>
      <c r="H313" s="51">
        <v>1.03</v>
      </c>
      <c r="I313" s="47">
        <v>1.02</v>
      </c>
      <c r="J313" s="47">
        <v>1.03</v>
      </c>
    </row>
    <row r="314" spans="1:10" ht="13.5" customHeight="1" thickBot="1" x14ac:dyDescent="0.2">
      <c r="A314" s="39" t="s">
        <v>33</v>
      </c>
      <c r="B314" s="46">
        <v>0.49733570159857904</v>
      </c>
      <c r="C314" s="46">
        <v>0.41860465116279072</v>
      </c>
      <c r="D314" s="46">
        <v>0.52073732718894006</v>
      </c>
      <c r="E314" s="49">
        <v>0.50266429840142091</v>
      </c>
      <c r="F314" s="50">
        <v>0.55354171811549924</v>
      </c>
      <c r="G314" s="50">
        <v>0.47926267281105994</v>
      </c>
      <c r="H314" s="51">
        <v>0.47</v>
      </c>
      <c r="I314" s="47">
        <v>0.47</v>
      </c>
      <c r="J314" s="47">
        <v>0.47</v>
      </c>
    </row>
    <row r="315" spans="1:10" ht="13.5" customHeight="1" x14ac:dyDescent="0.15">
      <c r="A315" s="52"/>
      <c r="B315" s="53"/>
      <c r="C315" s="53"/>
    </row>
    <row r="316" spans="1:10" ht="13.5" customHeight="1" x14ac:dyDescent="0.2">
      <c r="A316" s="52"/>
      <c r="B316" s="54"/>
    </row>
    <row r="317" spans="1:10" ht="13.5" customHeight="1" x14ac:dyDescent="0.15">
      <c r="A317" s="52"/>
      <c r="B317" s="53"/>
    </row>
    <row r="318" spans="1:10" ht="13.5" customHeight="1" x14ac:dyDescent="0.15">
      <c r="A318" s="52"/>
    </row>
    <row r="319" spans="1:10" ht="13.5" customHeight="1" x14ac:dyDescent="0.15">
      <c r="A319" s="52"/>
    </row>
    <row r="320" spans="1:10" ht="13.5" customHeight="1" x14ac:dyDescent="0.15">
      <c r="A320" s="52"/>
    </row>
    <row r="321" spans="1:1" ht="13.5" customHeight="1" x14ac:dyDescent="0.15">
      <c r="A321" s="52"/>
    </row>
    <row r="322" spans="1:1" ht="13.5" customHeight="1" x14ac:dyDescent="0.15">
      <c r="A322" s="52"/>
    </row>
    <row r="323" spans="1:1" ht="13.5" customHeight="1" x14ac:dyDescent="0.15">
      <c r="A323" s="52"/>
    </row>
    <row r="324" spans="1:1" ht="13.5" customHeight="1" x14ac:dyDescent="0.15">
      <c r="A324" s="52"/>
    </row>
    <row r="325" spans="1:1" ht="13.5" customHeight="1" x14ac:dyDescent="0.15">
      <c r="A325" s="52"/>
    </row>
    <row r="326" spans="1:1" ht="13.5" customHeight="1" x14ac:dyDescent="0.15">
      <c r="A326" s="52"/>
    </row>
    <row r="327" spans="1:1" ht="13.5" customHeight="1" x14ac:dyDescent="0.15">
      <c r="A327" s="52"/>
    </row>
    <row r="328" spans="1:1" ht="13.5" customHeight="1" x14ac:dyDescent="0.15">
      <c r="A328" s="52"/>
    </row>
    <row r="329" spans="1:1" ht="13.5" customHeight="1" x14ac:dyDescent="0.15">
      <c r="A329" s="52"/>
    </row>
    <row r="330" spans="1:1" ht="13.5" customHeight="1" x14ac:dyDescent="0.15">
      <c r="A330" s="52"/>
    </row>
    <row r="331" spans="1:1" ht="13.5" customHeight="1" x14ac:dyDescent="0.15">
      <c r="A331" s="52"/>
    </row>
    <row r="332" spans="1:1" ht="13.5" customHeight="1" x14ac:dyDescent="0.15">
      <c r="A332" s="52"/>
    </row>
    <row r="333" spans="1:1" ht="13.5" customHeight="1" x14ac:dyDescent="0.15">
      <c r="A333" s="52"/>
    </row>
    <row r="334" spans="1:1" ht="13.5" customHeight="1" x14ac:dyDescent="0.15">
      <c r="A334" s="52"/>
    </row>
    <row r="335" spans="1:1" ht="13.5" customHeight="1" x14ac:dyDescent="0.15">
      <c r="A335" s="52"/>
    </row>
    <row r="336" spans="1:1" ht="13.5" customHeight="1" x14ac:dyDescent="0.15">
      <c r="A336" s="52"/>
    </row>
    <row r="337" spans="1:1" ht="13.5" customHeight="1" x14ac:dyDescent="0.15">
      <c r="A337" s="52"/>
    </row>
    <row r="338" spans="1:1" ht="13.5" customHeight="1" x14ac:dyDescent="0.15">
      <c r="A338" s="52"/>
    </row>
    <row r="339" spans="1:1" ht="13.5" customHeight="1" x14ac:dyDescent="0.15">
      <c r="A339" s="52"/>
    </row>
    <row r="340" spans="1:1" ht="13.5" customHeight="1" x14ac:dyDescent="0.15">
      <c r="A340" s="52"/>
    </row>
    <row r="341" spans="1:1" ht="13.5" customHeight="1" x14ac:dyDescent="0.15">
      <c r="A341" s="52"/>
    </row>
    <row r="342" spans="1:1" ht="13.5" customHeight="1" x14ac:dyDescent="0.15">
      <c r="A342" s="52"/>
    </row>
    <row r="343" spans="1:1" ht="13.5" customHeight="1" x14ac:dyDescent="0.15">
      <c r="A343" s="52"/>
    </row>
    <row r="344" spans="1:1" ht="13.5" customHeight="1" x14ac:dyDescent="0.15">
      <c r="A344" s="52"/>
    </row>
    <row r="345" spans="1:1" ht="13.5" customHeight="1" x14ac:dyDescent="0.15">
      <c r="A345" s="52"/>
    </row>
    <row r="346" spans="1:1" ht="13.5" customHeight="1" x14ac:dyDescent="0.15">
      <c r="A346" s="52"/>
    </row>
    <row r="347" spans="1:1" ht="13.5" customHeight="1" x14ac:dyDescent="0.15">
      <c r="A347" s="52"/>
    </row>
    <row r="348" spans="1:1" ht="13.5" customHeight="1" x14ac:dyDescent="0.15">
      <c r="A348" s="52"/>
    </row>
    <row r="349" spans="1:1" ht="13.5" customHeight="1" x14ac:dyDescent="0.15">
      <c r="A349" s="52"/>
    </row>
    <row r="350" spans="1:1" ht="13.5" customHeight="1" x14ac:dyDescent="0.15">
      <c r="A350" s="52"/>
    </row>
    <row r="351" spans="1:1" ht="13.5" customHeight="1" x14ac:dyDescent="0.15">
      <c r="A351" s="52"/>
    </row>
    <row r="352" spans="1:1" ht="13.5" customHeight="1" x14ac:dyDescent="0.15">
      <c r="A352" s="52"/>
    </row>
    <row r="353" spans="1:1" ht="13.5" customHeight="1" x14ac:dyDescent="0.15">
      <c r="A353" s="52"/>
    </row>
    <row r="354" spans="1:1" ht="13.5" customHeight="1" x14ac:dyDescent="0.15">
      <c r="A354" s="52"/>
    </row>
    <row r="355" spans="1:1" ht="13.5" customHeight="1" x14ac:dyDescent="0.15">
      <c r="A355" s="52"/>
    </row>
    <row r="356" spans="1:1" ht="13.5" customHeight="1" x14ac:dyDescent="0.15">
      <c r="A356" s="52"/>
    </row>
    <row r="357" spans="1:1" ht="13.5" customHeight="1" x14ac:dyDescent="0.15">
      <c r="A357" s="52"/>
    </row>
    <row r="358" spans="1:1" ht="13.5" customHeight="1" x14ac:dyDescent="0.15">
      <c r="A358" s="52"/>
    </row>
    <row r="359" spans="1:1" ht="13.5" customHeight="1" x14ac:dyDescent="0.15">
      <c r="A359" s="52"/>
    </row>
    <row r="360" spans="1:1" ht="13.5" customHeight="1" x14ac:dyDescent="0.15">
      <c r="A360" s="52"/>
    </row>
    <row r="361" spans="1:1" ht="13.5" customHeight="1" x14ac:dyDescent="0.15">
      <c r="A361" s="52"/>
    </row>
    <row r="362" spans="1:1" ht="13.5" customHeight="1" x14ac:dyDescent="0.15">
      <c r="A362" s="52"/>
    </row>
    <row r="363" spans="1:1" ht="13.5" customHeight="1" x14ac:dyDescent="0.15">
      <c r="A363" s="52"/>
    </row>
    <row r="364" spans="1:1" ht="13.5" customHeight="1" x14ac:dyDescent="0.15">
      <c r="A364" s="52"/>
    </row>
    <row r="365" spans="1:1" ht="13.5" customHeight="1" x14ac:dyDescent="0.15">
      <c r="A365" s="52"/>
    </row>
    <row r="366" spans="1:1" ht="13.5" customHeight="1" x14ac:dyDescent="0.15">
      <c r="A366" s="52"/>
    </row>
    <row r="367" spans="1:1" ht="13.5" customHeight="1" x14ac:dyDescent="0.15">
      <c r="A367" s="52"/>
    </row>
    <row r="368" spans="1:1" ht="13.5" customHeight="1" x14ac:dyDescent="0.15">
      <c r="A368" s="52"/>
    </row>
    <row r="369" spans="1:1" ht="13.5" customHeight="1" x14ac:dyDescent="0.15">
      <c r="A369" s="52"/>
    </row>
    <row r="370" spans="1:1" ht="13.5" customHeight="1" x14ac:dyDescent="0.15">
      <c r="A370" s="52"/>
    </row>
    <row r="371" spans="1:1" ht="13.5" customHeight="1" x14ac:dyDescent="0.15">
      <c r="A371" s="52"/>
    </row>
    <row r="372" spans="1:1" ht="13.5" customHeight="1" x14ac:dyDescent="0.15">
      <c r="A372" s="52"/>
    </row>
    <row r="373" spans="1:1" ht="13.5" customHeight="1" x14ac:dyDescent="0.15">
      <c r="A373" s="52"/>
    </row>
    <row r="374" spans="1:1" ht="13.5" customHeight="1" x14ac:dyDescent="0.15">
      <c r="A374" s="52"/>
    </row>
    <row r="375" spans="1:1" ht="13.5" customHeight="1" x14ac:dyDescent="0.15">
      <c r="A375" s="52"/>
    </row>
    <row r="376" spans="1:1" ht="13.5" customHeight="1" x14ac:dyDescent="0.15">
      <c r="A376" s="52"/>
    </row>
    <row r="377" spans="1:1" ht="13.5" customHeight="1" x14ac:dyDescent="0.15">
      <c r="A377" s="52"/>
    </row>
    <row r="378" spans="1:1" ht="13.5" customHeight="1" x14ac:dyDescent="0.15">
      <c r="A378" s="52"/>
    </row>
    <row r="379" spans="1:1" ht="13.5" customHeight="1" x14ac:dyDescent="0.15">
      <c r="A379" s="52"/>
    </row>
    <row r="380" spans="1:1" ht="13.5" customHeight="1" x14ac:dyDescent="0.15">
      <c r="A380" s="52"/>
    </row>
    <row r="381" spans="1:1" ht="13.5" customHeight="1" x14ac:dyDescent="0.15">
      <c r="A381" s="52"/>
    </row>
    <row r="382" spans="1:1" ht="13.5" customHeight="1" x14ac:dyDescent="0.15">
      <c r="A382" s="52"/>
    </row>
    <row r="383" spans="1:1" ht="13.5" customHeight="1" x14ac:dyDescent="0.15">
      <c r="A383" s="52"/>
    </row>
    <row r="384" spans="1:1" ht="13.5" customHeight="1" x14ac:dyDescent="0.15">
      <c r="A384" s="52"/>
    </row>
    <row r="385" spans="1:1" ht="13.5" customHeight="1" x14ac:dyDescent="0.15">
      <c r="A385" s="52"/>
    </row>
    <row r="386" spans="1:1" ht="13.5" customHeight="1" x14ac:dyDescent="0.15">
      <c r="A386" s="52"/>
    </row>
    <row r="387" spans="1:1" ht="13.5" customHeight="1" x14ac:dyDescent="0.15">
      <c r="A387" s="52"/>
    </row>
    <row r="388" spans="1:1" ht="13.5" customHeight="1" x14ac:dyDescent="0.15">
      <c r="A388" s="52"/>
    </row>
    <row r="389" spans="1:1" ht="13.5" customHeight="1" x14ac:dyDescent="0.15">
      <c r="A389" s="52"/>
    </row>
    <row r="390" spans="1:1" ht="13.5" customHeight="1" x14ac:dyDescent="0.15">
      <c r="A390" s="52"/>
    </row>
    <row r="391" spans="1:1" ht="13.5" customHeight="1" x14ac:dyDescent="0.15">
      <c r="A391" s="52"/>
    </row>
    <row r="392" spans="1:1" ht="13.5" customHeight="1" x14ac:dyDescent="0.15">
      <c r="A392" s="52"/>
    </row>
    <row r="393" spans="1:1" ht="13.5" customHeight="1" x14ac:dyDescent="0.15">
      <c r="A393" s="52"/>
    </row>
    <row r="394" spans="1:1" ht="13.5" customHeight="1" x14ac:dyDescent="0.15">
      <c r="A394" s="52"/>
    </row>
    <row r="395" spans="1:1" ht="13.5" customHeight="1" x14ac:dyDescent="0.15">
      <c r="A395" s="52"/>
    </row>
    <row r="396" spans="1:1" ht="13.5" customHeight="1" x14ac:dyDescent="0.15">
      <c r="A396" s="52"/>
    </row>
    <row r="397" spans="1:1" ht="13.5" customHeight="1" x14ac:dyDescent="0.15">
      <c r="A397" s="52"/>
    </row>
    <row r="398" spans="1:1" ht="13.5" customHeight="1" x14ac:dyDescent="0.15">
      <c r="A398" s="52"/>
    </row>
    <row r="399" spans="1:1" ht="13.5" customHeight="1" x14ac:dyDescent="0.15">
      <c r="A399" s="52"/>
    </row>
    <row r="400" spans="1:1" ht="13.5" customHeight="1" x14ac:dyDescent="0.15">
      <c r="A400" s="52"/>
    </row>
    <row r="401" spans="1:1" ht="13.5" customHeight="1" x14ac:dyDescent="0.15">
      <c r="A401" s="52"/>
    </row>
    <row r="402" spans="1:1" ht="13.5" customHeight="1" x14ac:dyDescent="0.15">
      <c r="A402" s="52"/>
    </row>
    <row r="403" spans="1:1" ht="13.5" customHeight="1" x14ac:dyDescent="0.15">
      <c r="A403" s="52"/>
    </row>
    <row r="404" spans="1:1" ht="13.5" customHeight="1" x14ac:dyDescent="0.15">
      <c r="A404" s="52"/>
    </row>
    <row r="405" spans="1:1" ht="13.5" customHeight="1" x14ac:dyDescent="0.15">
      <c r="A405" s="52"/>
    </row>
    <row r="406" spans="1:1" ht="13.5" customHeight="1" x14ac:dyDescent="0.15">
      <c r="A406" s="52"/>
    </row>
    <row r="407" spans="1:1" ht="13.5" customHeight="1" x14ac:dyDescent="0.15">
      <c r="A407" s="52"/>
    </row>
    <row r="408" spans="1:1" ht="13.5" customHeight="1" x14ac:dyDescent="0.15">
      <c r="A408" s="52"/>
    </row>
    <row r="409" spans="1:1" ht="13.5" customHeight="1" x14ac:dyDescent="0.15">
      <c r="A409" s="52"/>
    </row>
    <row r="410" spans="1:1" ht="13.5" customHeight="1" x14ac:dyDescent="0.15">
      <c r="A410" s="52"/>
    </row>
    <row r="411" spans="1:1" ht="13.5" customHeight="1" x14ac:dyDescent="0.15">
      <c r="A411" s="52"/>
    </row>
    <row r="412" spans="1:1" ht="13.5" customHeight="1" x14ac:dyDescent="0.15">
      <c r="A412" s="52"/>
    </row>
    <row r="413" spans="1:1" ht="13.5" customHeight="1" x14ac:dyDescent="0.15">
      <c r="A413" s="52"/>
    </row>
    <row r="414" spans="1:1" ht="13.5" customHeight="1" x14ac:dyDescent="0.15">
      <c r="A414" s="52"/>
    </row>
    <row r="415" spans="1:1" ht="13.5" customHeight="1" x14ac:dyDescent="0.15">
      <c r="A415" s="52"/>
    </row>
    <row r="416" spans="1:1" ht="13.5" customHeight="1" x14ac:dyDescent="0.15">
      <c r="A416" s="52"/>
    </row>
    <row r="417" spans="1:1" ht="13.5" customHeight="1" x14ac:dyDescent="0.15">
      <c r="A417" s="52"/>
    </row>
    <row r="418" spans="1:1" ht="13.5" customHeight="1" x14ac:dyDescent="0.15">
      <c r="A418" s="52"/>
    </row>
    <row r="419" spans="1:1" ht="13.5" customHeight="1" x14ac:dyDescent="0.15">
      <c r="A419" s="52"/>
    </row>
    <row r="420" spans="1:1" ht="13.5" customHeight="1" x14ac:dyDescent="0.15">
      <c r="A420" s="52"/>
    </row>
    <row r="421" spans="1:1" ht="13.5" customHeight="1" x14ac:dyDescent="0.15">
      <c r="A421" s="52"/>
    </row>
    <row r="422" spans="1:1" ht="13.5" customHeight="1" x14ac:dyDescent="0.15">
      <c r="A422" s="52"/>
    </row>
    <row r="423" spans="1:1" ht="13.5" customHeight="1" x14ac:dyDescent="0.15">
      <c r="A423" s="52"/>
    </row>
    <row r="424" spans="1:1" ht="13.5" customHeight="1" x14ac:dyDescent="0.15">
      <c r="A424" s="52"/>
    </row>
    <row r="425" spans="1:1" ht="13.5" customHeight="1" x14ac:dyDescent="0.15">
      <c r="A425" s="52"/>
    </row>
    <row r="426" spans="1:1" ht="13.5" customHeight="1" x14ac:dyDescent="0.15">
      <c r="A426" s="52"/>
    </row>
    <row r="427" spans="1:1" ht="13.5" customHeight="1" x14ac:dyDescent="0.15">
      <c r="A427" s="52"/>
    </row>
    <row r="428" spans="1:1" ht="13.5" customHeight="1" x14ac:dyDescent="0.15">
      <c r="A428" s="52"/>
    </row>
    <row r="429" spans="1:1" ht="13.5" customHeight="1" x14ac:dyDescent="0.15">
      <c r="A429" s="52"/>
    </row>
    <row r="430" spans="1:1" ht="13.5" customHeight="1" x14ac:dyDescent="0.15">
      <c r="A430" s="52"/>
    </row>
    <row r="431" spans="1:1" ht="13.5" customHeight="1" x14ac:dyDescent="0.15">
      <c r="A431" s="52"/>
    </row>
    <row r="432" spans="1:1" ht="13.5" customHeight="1" x14ac:dyDescent="0.15">
      <c r="A432" s="52"/>
    </row>
    <row r="433" spans="1:1" ht="13.5" customHeight="1" x14ac:dyDescent="0.15">
      <c r="A433" s="52"/>
    </row>
    <row r="434" spans="1:1" ht="13.5" customHeight="1" x14ac:dyDescent="0.15">
      <c r="A434" s="52"/>
    </row>
    <row r="435" spans="1:1" ht="13.5" customHeight="1" x14ac:dyDescent="0.15">
      <c r="A435" s="52"/>
    </row>
    <row r="436" spans="1:1" ht="13.5" customHeight="1" x14ac:dyDescent="0.15">
      <c r="A436" s="52"/>
    </row>
    <row r="437" spans="1:1" ht="13.5" customHeight="1" x14ac:dyDescent="0.15">
      <c r="A437" s="52"/>
    </row>
    <row r="438" spans="1:1" ht="13.5" customHeight="1" x14ac:dyDescent="0.15">
      <c r="A438" s="52"/>
    </row>
    <row r="439" spans="1:1" ht="13.5" customHeight="1" x14ac:dyDescent="0.15">
      <c r="A439" s="52"/>
    </row>
    <row r="440" spans="1:1" ht="13.5" customHeight="1" x14ac:dyDescent="0.15">
      <c r="A440" s="52"/>
    </row>
    <row r="441" spans="1:1" ht="13.5" customHeight="1" x14ac:dyDescent="0.15">
      <c r="A441" s="52"/>
    </row>
    <row r="442" spans="1:1" ht="13.5" customHeight="1" x14ac:dyDescent="0.15">
      <c r="A442" s="52"/>
    </row>
    <row r="443" spans="1:1" ht="13.5" customHeight="1" x14ac:dyDescent="0.15">
      <c r="A443" s="52"/>
    </row>
    <row r="444" spans="1:1" ht="13.5" customHeight="1" x14ac:dyDescent="0.15">
      <c r="A444" s="52"/>
    </row>
    <row r="445" spans="1:1" ht="13.5" customHeight="1" x14ac:dyDescent="0.15">
      <c r="A445" s="52"/>
    </row>
    <row r="446" spans="1:1" ht="13.5" customHeight="1" x14ac:dyDescent="0.15">
      <c r="A446" s="52"/>
    </row>
    <row r="447" spans="1:1" ht="13.5" customHeight="1" x14ac:dyDescent="0.15">
      <c r="A447" s="52"/>
    </row>
  </sheetData>
  <mergeCells count="15">
    <mergeCell ref="A111:J111"/>
    <mergeCell ref="A213:J213"/>
    <mergeCell ref="B6:D6"/>
    <mergeCell ref="E6:G6"/>
    <mergeCell ref="B7:D7"/>
    <mergeCell ref="E7:G7"/>
    <mergeCell ref="H7:J7"/>
    <mergeCell ref="A9:J9"/>
    <mergeCell ref="A2:J2"/>
    <mergeCell ref="B4:D4"/>
    <mergeCell ref="E4:G4"/>
    <mergeCell ref="H4:J4"/>
    <mergeCell ref="B5:D5"/>
    <mergeCell ref="E5:G5"/>
    <mergeCell ref="H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ДПФ - старост</vt:lpstr>
      <vt:lpstr>ДПФ - инвалидност</vt:lpstr>
      <vt:lpstr>'ДПФ - инвалидност'!Print_Titles</vt:lpstr>
      <vt:lpstr>'ДПФ - старост'!Print_Titles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2023-12-14T14:40:48Z</cp:lastPrinted>
  <dcterms:created xsi:type="dcterms:W3CDTF">2007-11-29T11:19:10Z</dcterms:created>
  <dcterms:modified xsi:type="dcterms:W3CDTF">2024-12-18T09:47:28Z</dcterms:modified>
</cp:coreProperties>
</file>