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L65" i="1" l="1"/>
  <c r="F39" i="1"/>
  <c r="F38" i="1" s="1"/>
  <c r="J66" i="1"/>
  <c r="I22" i="1"/>
  <c r="F77" i="1"/>
  <c r="J64" i="1"/>
  <c r="E105" i="1"/>
  <c r="E65" i="1"/>
  <c r="F56" i="1"/>
  <c r="F23" i="1"/>
  <c r="F22" i="1" s="1"/>
  <c r="F64" i="1" s="1"/>
  <c r="G25" i="1"/>
  <c r="G22" i="1" s="1"/>
  <c r="F26" i="1"/>
  <c r="F25" i="1" s="1"/>
  <c r="I56" i="1"/>
  <c r="I77" i="1"/>
  <c r="I66" i="1" s="1"/>
  <c r="I86" i="1"/>
  <c r="H39" i="1"/>
  <c r="H38" i="1" s="1"/>
  <c r="H64" i="1" s="1"/>
  <c r="G68" i="1"/>
  <c r="G66" i="1" s="1"/>
  <c r="F69" i="1"/>
  <c r="F68" i="1" s="1"/>
  <c r="F66" i="1" s="1"/>
  <c r="G56" i="1"/>
  <c r="G77" i="1"/>
  <c r="G86" i="1"/>
  <c r="H65" i="1" l="1"/>
  <c r="H105" i="1"/>
  <c r="F65" i="1"/>
  <c r="F105" i="1"/>
  <c r="I64" i="1"/>
  <c r="J65" i="1"/>
  <c r="J105" i="1"/>
  <c r="G64" i="1"/>
  <c r="I105" i="1" l="1"/>
  <c r="I65" i="1"/>
  <c r="G65" i="1"/>
  <c r="B65" i="1" s="1"/>
  <c r="G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<sst xmlns="http://schemas.openxmlformats.org/spreadsheetml/2006/main" count="247" uniqueCount="175">
  <si>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</si>
  <si>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</si>
  <si>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</si>
  <si>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</si>
  <si>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</si>
  <si>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</si>
  <si>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</si>
  <si>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</si>
  <si>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
уточнен план
2025 г.</t>
  </si>
  <si>
    <t>ОТЧЕТ
2025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</si>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</sst>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45688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11589312</v>
          </cell>
          <cell r="H90">
            <v>0</v>
          </cell>
          <cell r="I90">
            <v>31960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230510</v>
          </cell>
          <cell r="H106">
            <v>0</v>
          </cell>
          <cell r="I106">
            <v>760</v>
          </cell>
          <cell r="J106">
            <v>0</v>
          </cell>
        </row>
        <row r="110">
          <cell r="E110">
            <v>0</v>
          </cell>
          <cell r="G110">
            <v>1720</v>
          </cell>
          <cell r="H110">
            <v>-11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738083</v>
          </cell>
          <cell r="H187">
            <v>0</v>
          </cell>
          <cell r="I187">
            <v>0</v>
          </cell>
          <cell r="J187">
            <v>190359</v>
          </cell>
        </row>
        <row r="190">
          <cell r="E190">
            <v>0</v>
          </cell>
          <cell r="G190">
            <v>17887</v>
          </cell>
          <cell r="H190">
            <v>0</v>
          </cell>
          <cell r="I190">
            <v>0</v>
          </cell>
          <cell r="J190">
            <v>1491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143576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190051</v>
          </cell>
          <cell r="H205">
            <v>242</v>
          </cell>
          <cell r="I205">
            <v>18436</v>
          </cell>
          <cell r="J205">
            <v>0</v>
          </cell>
        </row>
        <row r="223">
          <cell r="E223">
            <v>0</v>
          </cell>
          <cell r="G223">
            <v>55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6557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-10848478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328752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-6626</v>
          </cell>
          <cell r="H547">
            <v>0</v>
          </cell>
          <cell r="I547">
            <v>-65</v>
          </cell>
          <cell r="J547">
            <v>6674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74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-4821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-10968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-11099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-13805</v>
          </cell>
          <cell r="H594">
            <v>5000</v>
          </cell>
          <cell r="I594">
            <v>8805</v>
          </cell>
          <cell r="J594">
            <v>0</v>
          </cell>
        </row>
        <row r="597">
          <cell r="E597">
            <v>0</v>
          </cell>
          <cell r="G597">
            <v>-5000</v>
          </cell>
          <cell r="H597">
            <v>5000</v>
          </cell>
          <cell r="J597">
            <v>0</v>
          </cell>
        </row>
        <row r="608">
          <cell r="B608">
            <v>45698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7" zoomScale="60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45688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11854251</v>
      </c>
      <c r="G22" s="111">
        <f t="shared" si="0"/>
        <v>11821542</v>
      </c>
      <c r="H22" s="112">
        <f t="shared" si="0"/>
        <v>-11</v>
      </c>
      <c r="I22" s="112">
        <f t="shared" si="0"/>
        <v>32720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11854251</v>
      </c>
      <c r="G25" s="136">
        <f t="shared" ref="G25:M25" si="2">+G26+G30+G31+G32+G33</f>
        <v>11821542</v>
      </c>
      <c r="H25" s="137">
        <f>+H26+H30+H31+H32+H33</f>
        <v>-11</v>
      </c>
      <c r="I25" s="137">
        <f>+I26+I30+I31+I32+I33</f>
        <v>32720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11621272</v>
      </c>
      <c r="G30" s="171">
        <f>[1]OTCHET!G90+[1]OTCHET!G93+[1]OTCHET!G94</f>
        <v>11589312</v>
      </c>
      <c r="H30" s="172">
        <f>[1]OTCHET!H90+[1]OTCHET!H93+[1]OTCHET!H94</f>
        <v>0</v>
      </c>
      <c r="I30" s="172">
        <f>[1]OTCHET!I90+[1]OTCHET!I93+[1]OTCHET!I94</f>
        <v>31960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231270</v>
      </c>
      <c r="G31" s="177">
        <f>[1]OTCHET!G106</f>
        <v>230510</v>
      </c>
      <c r="H31" s="178">
        <f>[1]OTCHET!H106</f>
        <v>0</v>
      </c>
      <c r="I31" s="178">
        <f>[1]OTCHET!I106</f>
        <v>760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1709</v>
      </c>
      <c r="G32" s="177">
        <f>[1]OTCHET!G110+[1]OTCHET!G119+[1]OTCHET!G135+[1]OTCHET!G136</f>
        <v>1720</v>
      </c>
      <c r="H32" s="178">
        <f>[1]OTCHET!H110+[1]OTCHET!H119+[1]OTCHET!H135+[1]OTCHET!H136</f>
        <v>-11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1307694</v>
      </c>
      <c r="G38" s="218">
        <f t="shared" si="3"/>
        <v>952633</v>
      </c>
      <c r="H38" s="219">
        <f t="shared" si="3"/>
        <v>242</v>
      </c>
      <c r="I38" s="219">
        <f t="shared" si="3"/>
        <v>19393</v>
      </c>
      <c r="J38" s="220">
        <f t="shared" si="3"/>
        <v>335426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1091396</v>
      </c>
      <c r="G39" s="230">
        <f t="shared" si="4"/>
        <v>755970</v>
      </c>
      <c r="H39" s="231">
        <f t="shared" si="4"/>
        <v>0</v>
      </c>
      <c r="I39" s="231">
        <f t="shared" si="4"/>
        <v>0</v>
      </c>
      <c r="J39" s="232">
        <f t="shared" si="4"/>
        <v>335426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928442</v>
      </c>
      <c r="G40" s="238">
        <f>[1]OTCHET!G187</f>
        <v>738083</v>
      </c>
      <c r="H40" s="239">
        <f>[1]OTCHET!H187</f>
        <v>0</v>
      </c>
      <c r="I40" s="239">
        <f>[1]OTCHET!I187</f>
        <v>0</v>
      </c>
      <c r="J40" s="240">
        <f>[1]OTCHET!J187</f>
        <v>190359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19378</v>
      </c>
      <c r="G41" s="246">
        <f>[1]OTCHET!G190</f>
        <v>17887</v>
      </c>
      <c r="H41" s="247">
        <f>[1]OTCHET!H190</f>
        <v>0</v>
      </c>
      <c r="I41" s="247">
        <f>[1]OTCHET!I190</f>
        <v>0</v>
      </c>
      <c r="J41" s="248">
        <f>[1]OTCHET!J190</f>
        <v>1491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143576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143576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209741</v>
      </c>
      <c r="G43" s="259">
        <f>+[1]OTCHET!G205+[1]OTCHET!G223+[1]OTCHET!G274</f>
        <v>190106</v>
      </c>
      <c r="H43" s="260">
        <f>+[1]OTCHET!H205+[1]OTCHET!H223+[1]OTCHET!H274</f>
        <v>242</v>
      </c>
      <c r="I43" s="260">
        <f>+[1]OTCHET!I205+[1]OTCHET!I223+[1]OTCHET!I274</f>
        <v>19393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6557</v>
      </c>
      <c r="G49" s="177">
        <f>[1]OTCHET!G278+[1]OTCHET!G279+[1]OTCHET!G287+[1]OTCHET!G290</f>
        <v>6557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-10519726</v>
      </c>
      <c r="G56" s="302">
        <f t="shared" si="5"/>
        <v>-10848478</v>
      </c>
      <c r="H56" s="303">
        <f t="shared" si="5"/>
        <v>0</v>
      </c>
      <c r="I56" s="304">
        <f t="shared" si="5"/>
        <v>0</v>
      </c>
      <c r="J56" s="305">
        <f t="shared" si="5"/>
        <v>328752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-10848478</v>
      </c>
      <c r="G57" s="308">
        <f>+[1]OTCHET!G364+[1]OTCHET!G378+[1]OTCHET!G391</f>
        <v>-10848478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328752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328752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26831</v>
      </c>
      <c r="G64" s="345">
        <f t="shared" si="6"/>
        <v>20431</v>
      </c>
      <c r="H64" s="346">
        <f t="shared" si="6"/>
        <v>-253</v>
      </c>
      <c r="I64" s="346">
        <f t="shared" si="6"/>
        <v>13327</v>
      </c>
      <c r="J64" s="347">
        <f t="shared" si="6"/>
        <v>-6674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-26831</v>
      </c>
      <c r="G66" s="357">
        <f t="shared" ref="G66:L66" si="8">SUM(+G68+G76+G77+G84+G85+G86+G89+G90+G91+G92+G93+G94+G95)</f>
        <v>-20431</v>
      </c>
      <c r="H66" s="358">
        <f>SUM(+H68+H76+H77+H84+H85+H86+H89+H90+H91+H92+H93+H94+H95)</f>
        <v>253</v>
      </c>
      <c r="I66" s="358">
        <f>SUM(+I68+I76+I77+I84+I85+I86+I89+I90+I91+I92+I93+I94+I95)</f>
        <v>-13327</v>
      </c>
      <c r="J66" s="359">
        <f>SUM(+J68+J76+J77+J84+J85+J86+J89+J90+J91+J92+J93+J94+J95)</f>
        <v>6674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-17</v>
      </c>
      <c r="G86" s="318">
        <f t="shared" ref="G86:M86" si="11">+G87+G88</f>
        <v>-6626</v>
      </c>
      <c r="H86" s="319">
        <f>+H87+H88</f>
        <v>0</v>
      </c>
      <c r="I86" s="319">
        <f>+I87+I88</f>
        <v>-65</v>
      </c>
      <c r="J86" s="320">
        <f>+J87+J88</f>
        <v>6674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-17</v>
      </c>
      <c r="G88" s="391">
        <f>+[1]OTCHET!G524+[1]OTCHET!G527+[1]OTCHET!G547</f>
        <v>-6626</v>
      </c>
      <c r="H88" s="392">
        <f>+[1]OTCHET!H524+[1]OTCHET!H527+[1]OTCHET!H547</f>
        <v>0</v>
      </c>
      <c r="I88" s="392">
        <f>+[1]OTCHET!I524+[1]OTCHET!I527+[1]OTCHET!I547</f>
        <v>-65</v>
      </c>
      <c r="J88" s="393">
        <f>+[1]OTCHET!J524+[1]OTCHET!J527+[1]OTCHET!J547</f>
        <v>6674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74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74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-26888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-4821</v>
      </c>
      <c r="I91" s="178">
        <f>+[1]OTCHET!I576+[1]OTCHET!I577+[1]OTCHET!I578+[1]OTCHET!I579+[1]OTCHET!I580+[1]OTCHET!I581+[1]OTCHET!I582</f>
        <v>-22067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-13805</v>
      </c>
      <c r="H95" s="130">
        <f>[1]OTCHET!H594</f>
        <v>5000</v>
      </c>
      <c r="I95" s="130">
        <f>[1]OTCHET!I594</f>
        <v>8805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-5000</v>
      </c>
      <c r="H96" s="406">
        <f>+[1]OTCHET!H597</f>
        <v>5000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45698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2025-02-21T13:07:28Z</dcterms:created>
  <dcterms:modified xsi:type="dcterms:W3CDTF">2025-02-21T13:08:36Z</dcterms:modified>
</cp:coreProperties>
</file>