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4_2024\"/>
    </mc:Choice>
  </mc:AlternateContent>
  <bookViews>
    <workbookView xWindow="0" yWindow="0" windowWidth="28800" windowHeight="11700" tabRatio="858"/>
  </bookViews>
  <sheets>
    <sheet name="ДПФ - IV-то тримесечие 2024 г." sheetId="7" r:id="rId1"/>
    <sheet name="ДПФ - 2024 г." sheetId="8" r:id="rId2"/>
  </sheets>
  <definedNames>
    <definedName name="_xlnm.Print_Area" localSheetId="1">'ДПФ - 2024 г.'!$A$1:$Z$41</definedName>
    <definedName name="_xlnm.Print_Area" localSheetId="0">'ДПФ - IV-то тримесечие 2024 г.'!$A$1:$AA$40</definedName>
    <definedName name="_xlnm.Print_Titles" localSheetId="1">'ДПФ - 2024 г.'!$A:$B</definedName>
    <definedName name="_xlnm.Print_Titles" localSheetId="0">'ДПФ - IV-то тримесечие 2024 г.'!$A:$B</definedName>
  </definedNames>
  <calcPr calcId="162913"/>
</workbook>
</file>

<file path=xl/calcChain.xml><?xml version="1.0" encoding="utf-8"?>
<calcChain xmlns="http://schemas.openxmlformats.org/spreadsheetml/2006/main">
  <c r="Y15" i="8" l="1"/>
  <c r="X17" i="7"/>
  <c r="E17" i="8" l="1"/>
  <c r="D17" i="8"/>
  <c r="C17" i="8"/>
  <c r="X7" i="8"/>
  <c r="W7" i="8"/>
  <c r="W8" i="8"/>
  <c r="X8" i="8"/>
  <c r="W9" i="8"/>
  <c r="X9" i="8"/>
  <c r="W10" i="8"/>
  <c r="X10" i="8"/>
  <c r="W11" i="8"/>
  <c r="X11" i="8"/>
  <c r="W12" i="8"/>
  <c r="X12" i="8"/>
  <c r="W13" i="8"/>
  <c r="X13" i="8"/>
  <c r="W14" i="8"/>
  <c r="X14" i="8"/>
  <c r="W15" i="8"/>
  <c r="X15" i="8"/>
  <c r="W16" i="8"/>
  <c r="X16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Z7" i="8" l="1"/>
  <c r="Y7" i="8"/>
  <c r="Y11" i="8"/>
  <c r="Y8" i="8"/>
  <c r="Y10" i="8"/>
  <c r="Y12" i="8"/>
  <c r="Z13" i="8"/>
  <c r="Y14" i="8"/>
  <c r="Z8" i="8"/>
  <c r="Z10" i="8"/>
  <c r="Z12" i="8"/>
  <c r="Z14" i="8"/>
  <c r="Z16" i="8"/>
  <c r="Z9" i="8"/>
  <c r="Z11" i="8"/>
  <c r="Z15" i="8"/>
  <c r="Y16" i="8"/>
  <c r="Y9" i="8"/>
  <c r="Y13" i="8"/>
  <c r="W17" i="8"/>
  <c r="X17" i="8"/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l="1"/>
  <c r="Z16" i="7"/>
  <c r="D17" i="7"/>
  <c r="Z7" i="7" s="1"/>
  <c r="E17" i="7"/>
  <c r="F17" i="7"/>
  <c r="Z8" i="7" s="1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s="1"/>
  <c r="W17" i="7" l="1"/>
  <c r="Z10" i="7"/>
  <c r="Z12" i="7"/>
  <c r="Z14" i="7"/>
  <c r="Y9" i="7"/>
  <c r="Y11" i="7"/>
  <c r="Y13" i="7"/>
  <c r="Z9" i="7"/>
  <c r="Z11" i="7"/>
  <c r="Z13" i="7"/>
  <c r="Y8" i="7"/>
  <c r="Y10" i="7"/>
  <c r="Y12" i="7"/>
  <c r="Y14" i="7"/>
</calcChain>
</file>

<file path=xl/sharedStrings.xml><?xml version="1.0" encoding="utf-8"?>
<sst xmlns="http://schemas.openxmlformats.org/spreadsheetml/2006/main" count="104" uniqueCount="25">
  <si>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</si>
  <si>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</si>
  <si>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</si>
  <si>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</si>
  <si>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</si>
  <si>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</si>
  <si>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</si>
  <si>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</si>
  <si>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</si>
  <si>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</si>
  <si>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</si>
  <si>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</si>
  <si>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</si>
  <si>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</si>
  <si>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</si>
  <si>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</si>
  <si>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</si>
  <si>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</si>
  <si>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</si>
  <si>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</si>
  <si>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t>ДПФ "ДаллБогг: Живот и Здраве"</t>
  </si>
  <si>
    <r>
      <t>Справка за броя на лицата, променили участието си в</t>
    </r>
    <r>
      <rPr>
        <b/>
        <sz val="14"/>
        <rFont val="Times New Roman"/>
        <family val="1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01.01.2024 г. - 31.12.2024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</si>
  <si>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доброволен пенсионен фонд</t>
    </r>
    <r>
      <rPr>
        <sz val="14"/>
        <rFont val="Times New Roman"/>
        <family val="1"/>
      </rPr>
      <t>, подали заявление през периода 01.10.2024 г. - 31.12.2024 г.</t>
    </r>
  </si>
  <si>
    <t>и за размера на прехвърлените средства от 16.12.2024 г. до 17.02.2025 г.</t>
  </si>
  <si>
    <t>и за размера на прехвърлените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</si>
</sst>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8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0" xfId="1" applyFont="1" applyFill="1"/>
    <xf numFmtId="0" fontId="1" fillId="2" borderId="0" xfId="1" applyFont="1" applyFill="1" applyBorder="1"/>
    <xf numFmtId="4" fontId="1" fillId="0" borderId="6" xfId="1" applyNumberFormat="1" applyFont="1" applyFill="1" applyBorder="1" applyAlignment="1"/>
    <xf numFmtId="0" fontId="1" fillId="2" borderId="6" xfId="1" applyFont="1" applyFill="1" applyBorder="1"/>
    <xf numFmtId="0" fontId="2" fillId="2" borderId="0" xfId="1" applyFont="1" applyFill="1"/>
    <xf numFmtId="0" fontId="3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1" fillId="2" borderId="0" xfId="1" applyFont="1" applyFill="1" applyAlignment="1">
      <alignment wrapText="1"/>
    </xf>
    <xf numFmtId="0" fontId="2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1" fillId="2" borderId="4" xfId="1" applyFont="1" applyFill="1" applyBorder="1" applyAlignment="1">
      <alignment vertical="center"/>
    </xf>
    <xf numFmtId="0" fontId="1" fillId="2" borderId="4" xfId="1" applyFont="1" applyFill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1" fillId="2" borderId="3" xfId="1" applyFont="1" applyFill="1" applyBorder="1" applyAlignment="1">
      <alignment vertical="center" wrapText="1"/>
    </xf>
    <xf numFmtId="3" fontId="2" fillId="2" borderId="0" xfId="1" applyNumberFormat="1" applyFont="1" applyFill="1"/>
    <xf numFmtId="3" fontId="1" fillId="2" borderId="0" xfId="1" applyNumberFormat="1" applyFont="1" applyFill="1"/>
    <xf numFmtId="3" fontId="4" fillId="2" borderId="0" xfId="1" applyNumberFormat="1" applyFont="1" applyFill="1" applyBorder="1"/>
    <xf numFmtId="3" fontId="2" fillId="2" borderId="0" xfId="1" applyNumberFormat="1" applyFont="1" applyFill="1" applyBorder="1"/>
    <xf numFmtId="3" fontId="6" fillId="2" borderId="0" xfId="1" applyNumberFormat="1" applyFont="1" applyFill="1" applyBorder="1"/>
    <xf numFmtId="3" fontId="1" fillId="2" borderId="0" xfId="1" applyNumberFormat="1" applyFont="1" applyFill="1" applyBorder="1"/>
    <xf numFmtId="3" fontId="11" fillId="3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3" fontId="11" fillId="0" borderId="3" xfId="0" applyNumberFormat="1" applyFont="1" applyFill="1" applyBorder="1" applyAlignment="1">
      <alignment vertical="center"/>
    </xf>
    <xf numFmtId="4" fontId="11" fillId="0" borderId="3" xfId="0" applyNumberFormat="1" applyFont="1" applyFill="1" applyBorder="1" applyAlignment="1">
      <alignment vertical="center"/>
    </xf>
    <xf numFmtId="3" fontId="11" fillId="0" borderId="2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/>
    </xf>
    <xf numFmtId="0" fontId="1" fillId="2" borderId="2" xfId="1" applyFont="1" applyFill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3" fontId="9" fillId="0" borderId="2" xfId="0" applyNumberFormat="1" applyFont="1" applyFill="1" applyBorder="1" applyAlignment="1">
      <alignment vertical="center"/>
    </xf>
    <xf numFmtId="0" fontId="12" fillId="2" borderId="0" xfId="1" applyFont="1" applyFill="1" applyBorder="1"/>
    <xf numFmtId="3" fontId="9" fillId="0" borderId="10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8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/>
    </xf>
    <xf numFmtId="0" fontId="1" fillId="2" borderId="9" xfId="1" applyFont="1" applyFill="1" applyBorder="1" applyAlignment="1">
      <alignment horizontal="center" vertical="center" textRotation="90"/>
    </xf>
    <xf numFmtId="0" fontId="1" fillId="2" borderId="10" xfId="1" applyFont="1" applyFill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IV-то тримесечие 2024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г.'!$Y$7</c:f>
              <c:numCache>
                <c:formatCode>#,##0</c:formatCode>
                <c:ptCount val="1"/>
                <c:pt idx="0">
                  <c:v>-260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IV-то тримесечие 2024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г.'!$Y$8</c:f>
              <c:numCache>
                <c:formatCode>#,##0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IV-то тримесечие 2024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2024 г.'!$Y$9</c:f>
              <c:numCache>
                <c:formatCode>#,##0</c:formatCode>
                <c:ptCount val="1"/>
                <c:pt idx="0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IV-то тримесечие 2024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г.'!$Y$10</c:f>
              <c:numCache>
                <c:formatCode>#,##0</c:formatCode>
                <c:ptCount val="1"/>
                <c:pt idx="0">
                  <c:v>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IV-то тримесечие 2024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г.'!$Y$11</c:f>
              <c:numCache>
                <c:formatCode>#,##0</c:formatCode>
                <c:ptCount val="1"/>
                <c:pt idx="0">
                  <c:v>-66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IV-то тримесечие 2024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2024 г.'!$Y$12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IV-то тримесечие 2024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2024 г.'!$Y$13</c:f>
              <c:numCache>
                <c:formatCode>#,##0</c:formatCode>
                <c:ptCount val="1"/>
                <c:pt idx="0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IV-то тримесечие 2024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г.'!$Y$14</c:f>
              <c:numCache>
                <c:formatCode>#,##0</c:formatCode>
                <c:ptCount val="1"/>
                <c:pt idx="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IV-то тримесечие 2024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2024 г.'!$Y$15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IV-то тримесечие 2024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IV-то тримесечие 2024 г.'!$Y$16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IV-то тримесечие 2024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г.'!$Z$7</c:f>
              <c:numCache>
                <c:formatCode>#,##0</c:formatCode>
                <c:ptCount val="1"/>
                <c:pt idx="0">
                  <c:v>-1059773.3399999999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IV-то тримесечие 2024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г.'!$Z$8</c:f>
              <c:numCache>
                <c:formatCode>#,##0</c:formatCode>
                <c:ptCount val="1"/>
                <c:pt idx="0">
                  <c:v>88898.669999999984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IV-то тримесечие 2024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2024 г.'!$Z$9</c:f>
              <c:numCache>
                <c:formatCode>#,##0</c:formatCode>
                <c:ptCount val="1"/>
                <c:pt idx="0">
                  <c:v>-25701.609999999997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IV-то тримесечие 2024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г.'!$Z$10</c:f>
              <c:numCache>
                <c:formatCode>#,##0</c:formatCode>
                <c:ptCount val="1"/>
                <c:pt idx="0">
                  <c:v>913709.99999999977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IV-то тримесечие 2024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г.'!$Z$11</c:f>
              <c:numCache>
                <c:formatCode>#,##0</c:formatCode>
                <c:ptCount val="1"/>
                <c:pt idx="0">
                  <c:v>-231246.30999999997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IV-то тримесечие 2024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2024 г.'!$Z$12</c:f>
              <c:numCache>
                <c:formatCode>#,##0</c:formatCode>
                <c:ptCount val="1"/>
                <c:pt idx="0">
                  <c:v>100249.72999999998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IV-то тримесечие 2024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2024 г.'!$Z$13</c:f>
              <c:numCache>
                <c:formatCode>#,##0</c:formatCode>
                <c:ptCount val="1"/>
                <c:pt idx="0">
                  <c:v>170025.93999999997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IV-то тримесечие 2024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2024 г.'!$Z$14</c:f>
              <c:numCache>
                <c:formatCode>#,##0</c:formatCode>
                <c:ptCount val="1"/>
                <c:pt idx="0">
                  <c:v>-12501.57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IV-то тримесечие 2024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IV-то тримесечие 2024 г.'!$Z$15</c:f>
              <c:numCache>
                <c:formatCode>#,##0</c:formatCode>
                <c:ptCount val="1"/>
                <c:pt idx="0">
                  <c:v>-1941.35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IV-то тримесечие 2024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IV-то тримесечие 2024 г.'!$Z$16</c:f>
              <c:numCache>
                <c:formatCode>#,##0</c:formatCode>
                <c:ptCount val="1"/>
                <c:pt idx="0">
                  <c:v>58279.840000000004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- 2024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г.'!$Y$7</c:f>
              <c:numCache>
                <c:formatCode>#,##0</c:formatCode>
                <c:ptCount val="1"/>
                <c:pt idx="0">
                  <c:v>-257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8-4E80-A222-0AAC26A35366}"/>
            </c:ext>
          </c:extLst>
        </c:ser>
        <c:ser>
          <c:idx val="1"/>
          <c:order val="1"/>
          <c:tx>
            <c:strRef>
              <c:f>'ДПФ - 2024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г.'!$Y$8</c:f>
              <c:numCache>
                <c:formatCode>#,##0</c:formatCode>
                <c:ptCount val="1"/>
                <c:pt idx="0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08-4E80-A222-0AAC26A35366}"/>
            </c:ext>
          </c:extLst>
        </c:ser>
        <c:ser>
          <c:idx val="2"/>
          <c:order val="2"/>
          <c:tx>
            <c:strRef>
              <c:f>'ДПФ - 2024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г.'!$Y$9</c:f>
              <c:numCache>
                <c:formatCode>#,##0</c:formatCode>
                <c:ptCount val="1"/>
                <c:pt idx="0">
                  <c:v>-98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08-4E80-A222-0AAC26A35366}"/>
            </c:ext>
          </c:extLst>
        </c:ser>
        <c:ser>
          <c:idx val="3"/>
          <c:order val="3"/>
          <c:tx>
            <c:strRef>
              <c:f>'ДПФ - 2024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- 2024 г.'!$Y$10</c:f>
              <c:numCache>
                <c:formatCode>#,##0</c:formatCode>
                <c:ptCount val="1"/>
                <c:pt idx="0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08-4E80-A222-0AAC26A35366}"/>
            </c:ext>
          </c:extLst>
        </c:ser>
        <c:ser>
          <c:idx val="4"/>
          <c:order val="4"/>
          <c:tx>
            <c:strRef>
              <c:f>'ДПФ - 2024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г.'!$Y$11</c:f>
              <c:numCache>
                <c:formatCode>#,##0</c:formatCode>
                <c:ptCount val="1"/>
                <c:pt idx="0">
                  <c:v>-106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08-4E80-A222-0AAC26A35366}"/>
            </c:ext>
          </c:extLst>
        </c:ser>
        <c:ser>
          <c:idx val="5"/>
          <c:order val="5"/>
          <c:tx>
            <c:strRef>
              <c:f>'ДПФ - 2024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- 2024 г.'!$Y$12</c:f>
              <c:numCache>
                <c:formatCode>#,##0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208-4E80-A222-0AAC26A35366}"/>
            </c:ext>
          </c:extLst>
        </c:ser>
        <c:ser>
          <c:idx val="7"/>
          <c:order val="6"/>
          <c:tx>
            <c:strRef>
              <c:f>'ДПФ - 2024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- 2024 г.'!$Y$13</c:f>
              <c:numCache>
                <c:formatCode>#,##0</c:formatCode>
                <c:ptCount val="1"/>
                <c:pt idx="0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208-4E80-A222-0AAC26A35366}"/>
            </c:ext>
          </c:extLst>
        </c:ser>
        <c:ser>
          <c:idx val="8"/>
          <c:order val="7"/>
          <c:tx>
            <c:strRef>
              <c:f>'ДПФ - 2024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208-4E80-A222-0AAC26A35366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08-4E80-A222-0AAC26A35366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г.'!$Y$14</c:f>
              <c:numCache>
                <c:formatCode>#,##0</c:formatCode>
                <c:ptCount val="1"/>
                <c:pt idx="0">
                  <c:v>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208-4E80-A222-0AAC26A35366}"/>
            </c:ext>
          </c:extLst>
        </c:ser>
        <c:ser>
          <c:idx val="6"/>
          <c:order val="8"/>
          <c:tx>
            <c:strRef>
              <c:f>'ДПФ - 2024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- 2024 г.'!$Y$15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20-487A-8A95-2D49491257D8}"/>
            </c:ext>
          </c:extLst>
        </c:ser>
        <c:ser>
          <c:idx val="9"/>
          <c:order val="9"/>
          <c:tx>
            <c:strRef>
              <c:f>'ДПФ - 2024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- 2024 г.'!$Y$16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20-487A-8A95-2D4949125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853689694190332"/>
          <c:h val="0.1321251169331607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- 2024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г.'!$Z$7</c:f>
              <c:numCache>
                <c:formatCode>#,##0</c:formatCode>
                <c:ptCount val="1"/>
                <c:pt idx="0">
                  <c:v>-1374741.4900000002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2-4B97-901F-645D3B327FE9}"/>
            </c:ext>
          </c:extLst>
        </c:ser>
        <c:ser>
          <c:idx val="1"/>
          <c:order val="1"/>
          <c:tx>
            <c:strRef>
              <c:f>'ДПФ - 2024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г.'!$Z$8</c:f>
              <c:numCache>
                <c:formatCode>#,##0</c:formatCode>
                <c:ptCount val="1"/>
                <c:pt idx="0">
                  <c:v>451254.85000000003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02-4B97-901F-645D3B327FE9}"/>
            </c:ext>
          </c:extLst>
        </c:ser>
        <c:ser>
          <c:idx val="2"/>
          <c:order val="2"/>
          <c:tx>
            <c:strRef>
              <c:f>'ДПФ - 2024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- 2024 г.'!$Z$9</c:f>
              <c:numCache>
                <c:formatCode>#,##0</c:formatCode>
                <c:ptCount val="1"/>
                <c:pt idx="0">
                  <c:v>-244570.01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02-4B97-901F-645D3B327FE9}"/>
            </c:ext>
          </c:extLst>
        </c:ser>
        <c:ser>
          <c:idx val="3"/>
          <c:order val="3"/>
          <c:tx>
            <c:strRef>
              <c:f>'ДПФ - 2024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г.'!$Z$10</c:f>
              <c:numCache>
                <c:formatCode>#,##0</c:formatCode>
                <c:ptCount val="1"/>
                <c:pt idx="0">
                  <c:v>819749.19999999972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02-4B97-901F-645D3B327FE9}"/>
            </c:ext>
          </c:extLst>
        </c:ser>
        <c:ser>
          <c:idx val="4"/>
          <c:order val="4"/>
          <c:tx>
            <c:strRef>
              <c:f>'ДПФ - 2024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г.'!$Z$11</c:f>
              <c:numCache>
                <c:formatCode>#,##0</c:formatCode>
                <c:ptCount val="1"/>
                <c:pt idx="0">
                  <c:v>-438511.51999999979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F02-4B97-901F-645D3B327FE9}"/>
            </c:ext>
          </c:extLst>
        </c:ser>
        <c:ser>
          <c:idx val="5"/>
          <c:order val="5"/>
          <c:tx>
            <c:strRef>
              <c:f>'ДПФ - 2024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- 2024 г.'!$Z$12</c:f>
              <c:numCache>
                <c:formatCode>#,##0</c:formatCode>
                <c:ptCount val="1"/>
                <c:pt idx="0">
                  <c:v>195142.65000000011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F02-4B97-901F-645D3B327FE9}"/>
            </c:ext>
          </c:extLst>
        </c:ser>
        <c:ser>
          <c:idx val="7"/>
          <c:order val="6"/>
          <c:tx>
            <c:strRef>
              <c:f>'ДПФ - 2024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- 2024 г.'!$Z$13</c:f>
              <c:numCache>
                <c:formatCode>#,##0</c:formatCode>
                <c:ptCount val="1"/>
                <c:pt idx="0">
                  <c:v>571009.89000000013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F02-4B97-901F-645D3B327FE9}"/>
            </c:ext>
          </c:extLst>
        </c:ser>
        <c:ser>
          <c:idx val="8"/>
          <c:order val="7"/>
          <c:tx>
            <c:strRef>
              <c:f>'ДПФ - 2024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- 2024 г.'!$Z$14</c:f>
              <c:numCache>
                <c:formatCode>#,##0</c:formatCode>
                <c:ptCount val="1"/>
                <c:pt idx="0">
                  <c:v>-33361.15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F02-4B97-901F-645D3B327FE9}"/>
            </c:ext>
          </c:extLst>
        </c:ser>
        <c:ser>
          <c:idx val="6"/>
          <c:order val="8"/>
          <c:tx>
            <c:strRef>
              <c:f>'ДПФ - 2024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- 2024 г.'!$Z$15</c:f>
              <c:numCache>
                <c:formatCode>#,##0</c:formatCode>
                <c:ptCount val="1"/>
                <c:pt idx="0">
                  <c:v>-4747.6500000000015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5-4E19-9337-6E780C4FC74C}"/>
            </c:ext>
          </c:extLst>
        </c:ser>
        <c:ser>
          <c:idx val="9"/>
          <c:order val="9"/>
          <c:tx>
            <c:strRef>
              <c:f>'ДПФ - 2024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- 2024 г.'!$Z$16</c:f>
              <c:numCache>
                <c:formatCode>#,##0</c:formatCode>
                <c:ptCount val="1"/>
                <c:pt idx="0">
                  <c:v>58775.229999999996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5-4E19-9337-6E780C4FC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618004309458174"/>
          <c:h val="0.1317794893684121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12</xdr:col>
      <xdr:colOff>137582</xdr:colOff>
      <xdr:row>39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264583</xdr:colOff>
      <xdr:row>19</xdr:row>
      <xdr:rowOff>123825</xdr:rowOff>
    </xdr:from>
    <xdr:to>
      <xdr:col>25</xdr:col>
      <xdr:colOff>771524</xdr:colOff>
      <xdr:row>40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1" customWidth="1"/>
    <col min="2" max="2" width="24.85546875" style="1" customWidth="1"/>
    <col min="3" max="3" width="7.7109375" style="1" customWidth="1"/>
    <col min="4" max="4" width="10.5703125" style="1" customWidth="1"/>
    <col min="5" max="5" width="7.7109375" style="1" customWidth="1"/>
    <col min="6" max="6" width="11.28515625" style="1" customWidth="1"/>
    <col min="7" max="7" width="7.7109375" style="1" customWidth="1"/>
    <col min="8" max="8" width="9.7109375" style="1" customWidth="1"/>
    <col min="9" max="9" width="7.7109375" style="1" customWidth="1"/>
    <col min="10" max="10" width="11.5703125" style="1" customWidth="1"/>
    <col min="11" max="11" width="7.7109375" style="1" customWidth="1"/>
    <col min="12" max="12" width="10.42578125" style="1" customWidth="1"/>
    <col min="13" max="13" width="7.7109375" style="1" customWidth="1"/>
    <col min="14" max="14" width="9.7109375" style="1" customWidth="1"/>
    <col min="15" max="15" width="7.7109375" style="1" customWidth="1"/>
    <col min="16" max="16" width="11" style="1" bestFit="1" customWidth="1"/>
    <col min="17" max="17" width="7.7109375" style="1" customWidth="1"/>
    <col min="18" max="18" width="9.7109375" style="1" customWidth="1"/>
    <col min="19" max="19" width="7.85546875" style="1" customWidth="1"/>
    <col min="20" max="20" width="9.7109375" style="1" customWidth="1"/>
    <col min="21" max="21" width="7.85546875" style="1" customWidth="1"/>
    <col min="22" max="22" width="9.7109375" style="1" customWidth="1"/>
    <col min="23" max="23" width="8" style="2" customWidth="1"/>
    <col min="24" max="24" width="11.5703125" style="2" customWidth="1"/>
    <col min="25" max="25" width="8.42578125" style="1" customWidth="1"/>
    <col min="26" max="26" width="12" style="1" customWidth="1"/>
    <col min="27" max="27" width="2.5703125" style="1" customWidth="1"/>
    <col min="28" max="16384" width="9.140625" style="1"/>
  </cols>
  <sheetData>
    <row r="1" spans="1:90" ht="18.75" x14ac:dyDescent="0.3">
      <c r="A1" s="70" t="s">
        <v>22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90" ht="18.75" x14ac:dyDescent="0.3">
      <c r="A2" s="70" t="s">
        <v>23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spans="1:90" ht="9.75" customHeight="1" x14ac:dyDescent="0.25">
      <c r="A3" s="15"/>
      <c r="B3" s="23"/>
      <c r="C3" s="22"/>
    </row>
    <row r="4" spans="1:90" ht="22.5" customHeight="1" x14ac:dyDescent="0.25">
      <c r="A4" s="63" t="s">
        <v>10</v>
      </c>
      <c r="B4" s="63"/>
      <c r="C4" s="72" t="s">
        <v>9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7" customFormat="1" ht="63.75" customHeight="1" x14ac:dyDescent="0.25">
      <c r="A5" s="63"/>
      <c r="B5" s="63"/>
      <c r="C5" s="63" t="s">
        <v>3</v>
      </c>
      <c r="D5" s="63"/>
      <c r="E5" s="63" t="s">
        <v>4</v>
      </c>
      <c r="F5" s="63"/>
      <c r="G5" s="63" t="s">
        <v>5</v>
      </c>
      <c r="H5" s="63"/>
      <c r="I5" s="63" t="s">
        <v>6</v>
      </c>
      <c r="J5" s="63"/>
      <c r="K5" s="63" t="s">
        <v>17</v>
      </c>
      <c r="L5" s="63"/>
      <c r="M5" s="63" t="s">
        <v>7</v>
      </c>
      <c r="N5" s="63"/>
      <c r="O5" s="63" t="s">
        <v>14</v>
      </c>
      <c r="P5" s="63"/>
      <c r="Q5" s="64" t="s">
        <v>13</v>
      </c>
      <c r="R5" s="65"/>
      <c r="S5" s="64" t="s">
        <v>16</v>
      </c>
      <c r="T5" s="65"/>
      <c r="U5" s="64" t="s">
        <v>19</v>
      </c>
      <c r="V5" s="65"/>
      <c r="W5" s="73" t="s">
        <v>0</v>
      </c>
      <c r="X5" s="73"/>
      <c r="Y5" s="71" t="s">
        <v>2</v>
      </c>
      <c r="Z5" s="71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spans="1:90" s="11" customFormat="1" ht="33.75" customHeight="1" x14ac:dyDescent="0.25">
      <c r="A6" s="74"/>
      <c r="B6" s="63"/>
      <c r="C6" s="3" t="s">
        <v>11</v>
      </c>
      <c r="D6" s="3" t="s">
        <v>1</v>
      </c>
      <c r="E6" s="3" t="s">
        <v>11</v>
      </c>
      <c r="F6" s="3" t="s">
        <v>1</v>
      </c>
      <c r="G6" s="3" t="s">
        <v>11</v>
      </c>
      <c r="H6" s="3" t="s">
        <v>1</v>
      </c>
      <c r="I6" s="3" t="s">
        <v>11</v>
      </c>
      <c r="J6" s="3" t="s">
        <v>1</v>
      </c>
      <c r="K6" s="3" t="s">
        <v>11</v>
      </c>
      <c r="L6" s="3" t="s">
        <v>1</v>
      </c>
      <c r="M6" s="3" t="s">
        <v>11</v>
      </c>
      <c r="N6" s="3" t="s">
        <v>1</v>
      </c>
      <c r="O6" s="3" t="s">
        <v>11</v>
      </c>
      <c r="P6" s="3" t="s">
        <v>1</v>
      </c>
      <c r="Q6" s="3" t="s">
        <v>11</v>
      </c>
      <c r="R6" s="3" t="s">
        <v>1</v>
      </c>
      <c r="S6" s="3" t="s">
        <v>11</v>
      </c>
      <c r="T6" s="3" t="s">
        <v>1</v>
      </c>
      <c r="U6" s="24" t="s">
        <v>11</v>
      </c>
      <c r="V6" s="24" t="s">
        <v>1</v>
      </c>
      <c r="W6" s="8" t="s">
        <v>12</v>
      </c>
      <c r="X6" s="5" t="s">
        <v>1</v>
      </c>
      <c r="Y6" s="9" t="s">
        <v>11</v>
      </c>
      <c r="Z6" s="9" t="s">
        <v>1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</row>
    <row r="7" spans="1:90" ht="32.25" customHeight="1" x14ac:dyDescent="0.25">
      <c r="A7" s="67" t="s">
        <v>8</v>
      </c>
      <c r="B7" s="12" t="s">
        <v>3</v>
      </c>
      <c r="C7" s="46"/>
      <c r="D7" s="46"/>
      <c r="E7" s="47">
        <v>17</v>
      </c>
      <c r="F7" s="48">
        <v>35696.5</v>
      </c>
      <c r="G7" s="47">
        <v>2</v>
      </c>
      <c r="H7" s="48">
        <v>3434.84</v>
      </c>
      <c r="I7" s="47">
        <v>343</v>
      </c>
      <c r="J7" s="48">
        <v>1475047.16</v>
      </c>
      <c r="K7" s="47">
        <v>7</v>
      </c>
      <c r="L7" s="48">
        <v>31657.9</v>
      </c>
      <c r="M7" s="47">
        <v>4</v>
      </c>
      <c r="N7" s="48">
        <v>9195.9</v>
      </c>
      <c r="O7" s="47">
        <v>4</v>
      </c>
      <c r="P7" s="48">
        <v>19594.73</v>
      </c>
      <c r="Q7" s="47">
        <v>0</v>
      </c>
      <c r="R7" s="48">
        <v>0</v>
      </c>
      <c r="S7" s="47">
        <v>0</v>
      </c>
      <c r="T7" s="48">
        <v>0</v>
      </c>
      <c r="U7" s="47">
        <v>2</v>
      </c>
      <c r="V7" s="48">
        <v>37387.79</v>
      </c>
      <c r="W7" s="57">
        <f t="shared" ref="W7:W16" si="0">C7+E7+G7+I7+K7+M7+O7+Q7+S7+U7</f>
        <v>379</v>
      </c>
      <c r="X7" s="57">
        <f t="shared" ref="X7:X16" si="1">D7+F7+H7+J7+L7+N7+P7+R7+T7+V7</f>
        <v>1612014.8199999998</v>
      </c>
      <c r="Y7" s="57">
        <f>C17-W7</f>
        <v>-260</v>
      </c>
      <c r="Z7" s="57">
        <f>D17-X7</f>
        <v>-1059773.3399999999</v>
      </c>
      <c r="AA7" s="19"/>
      <c r="AB7" s="19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ht="32.25" customHeight="1" x14ac:dyDescent="0.25">
      <c r="A8" s="68"/>
      <c r="B8" s="12" t="s">
        <v>4</v>
      </c>
      <c r="C8" s="47">
        <v>10</v>
      </c>
      <c r="D8" s="48">
        <v>27310.89</v>
      </c>
      <c r="E8" s="46"/>
      <c r="F8" s="46"/>
      <c r="G8" s="47">
        <v>0</v>
      </c>
      <c r="H8" s="48">
        <v>0</v>
      </c>
      <c r="I8" s="47">
        <v>24</v>
      </c>
      <c r="J8" s="48">
        <v>61127.66</v>
      </c>
      <c r="K8" s="47">
        <v>0</v>
      </c>
      <c r="L8" s="48">
        <v>0</v>
      </c>
      <c r="M8" s="47">
        <v>2</v>
      </c>
      <c r="N8" s="48">
        <v>7920.61</v>
      </c>
      <c r="O8" s="47">
        <v>0</v>
      </c>
      <c r="P8" s="48">
        <v>0</v>
      </c>
      <c r="Q8" s="47">
        <v>0</v>
      </c>
      <c r="R8" s="48">
        <v>0</v>
      </c>
      <c r="S8" s="47">
        <v>0</v>
      </c>
      <c r="T8" s="48">
        <v>0</v>
      </c>
      <c r="U8" s="47">
        <v>0</v>
      </c>
      <c r="V8" s="48">
        <v>0</v>
      </c>
      <c r="W8" s="57">
        <f t="shared" si="0"/>
        <v>36</v>
      </c>
      <c r="X8" s="57">
        <f t="shared" si="1"/>
        <v>96359.16</v>
      </c>
      <c r="Y8" s="57">
        <f>E17-W8</f>
        <v>22</v>
      </c>
      <c r="Z8" s="57">
        <f>F17-X8</f>
        <v>88898.669999999984</v>
      </c>
      <c r="AA8" s="19"/>
      <c r="AB8" s="19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ht="32.25" customHeight="1" x14ac:dyDescent="0.25">
      <c r="A9" s="68"/>
      <c r="B9" s="12" t="s">
        <v>5</v>
      </c>
      <c r="C9" s="47">
        <v>16</v>
      </c>
      <c r="D9" s="48">
        <v>15683.39</v>
      </c>
      <c r="E9" s="47">
        <v>1</v>
      </c>
      <c r="F9" s="48">
        <v>546.32000000000005</v>
      </c>
      <c r="G9" s="46"/>
      <c r="H9" s="46"/>
      <c r="I9" s="47">
        <v>6</v>
      </c>
      <c r="J9" s="48">
        <v>4383.51</v>
      </c>
      <c r="K9" s="47">
        <v>2</v>
      </c>
      <c r="L9" s="48">
        <v>15200.13</v>
      </c>
      <c r="M9" s="47">
        <v>4</v>
      </c>
      <c r="N9" s="48">
        <v>17045.579999999998</v>
      </c>
      <c r="O9" s="47">
        <v>1</v>
      </c>
      <c r="P9" s="48">
        <v>680.48</v>
      </c>
      <c r="Q9" s="47">
        <v>0</v>
      </c>
      <c r="R9" s="48">
        <v>0</v>
      </c>
      <c r="S9" s="47">
        <v>0</v>
      </c>
      <c r="T9" s="48">
        <v>0</v>
      </c>
      <c r="U9" s="47">
        <v>0</v>
      </c>
      <c r="V9" s="48">
        <v>0</v>
      </c>
      <c r="W9" s="57">
        <f t="shared" si="0"/>
        <v>30</v>
      </c>
      <c r="X9" s="57">
        <f t="shared" si="1"/>
        <v>53539.409999999996</v>
      </c>
      <c r="Y9" s="57">
        <f>G17-W9</f>
        <v>-23</v>
      </c>
      <c r="Z9" s="57">
        <f>H17-X9</f>
        <v>-25701.609999999997</v>
      </c>
      <c r="AA9" s="19"/>
      <c r="AB9" s="19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ht="32.25" customHeight="1" x14ac:dyDescent="0.25">
      <c r="A10" s="68"/>
      <c r="B10" s="13" t="s">
        <v>6</v>
      </c>
      <c r="C10" s="47">
        <v>65</v>
      </c>
      <c r="D10" s="48">
        <v>394442.30000000005</v>
      </c>
      <c r="E10" s="47">
        <v>32</v>
      </c>
      <c r="F10" s="48">
        <v>116087.91</v>
      </c>
      <c r="G10" s="47">
        <v>2</v>
      </c>
      <c r="H10" s="48">
        <v>10437.49</v>
      </c>
      <c r="I10" s="46"/>
      <c r="J10" s="46"/>
      <c r="K10" s="47">
        <v>6</v>
      </c>
      <c r="L10" s="48">
        <v>44904.25</v>
      </c>
      <c r="M10" s="47">
        <v>2</v>
      </c>
      <c r="N10" s="48">
        <v>156.06</v>
      </c>
      <c r="O10" s="47">
        <v>33</v>
      </c>
      <c r="P10" s="48">
        <v>180728.11</v>
      </c>
      <c r="Q10" s="47">
        <v>0</v>
      </c>
      <c r="R10" s="48">
        <v>0</v>
      </c>
      <c r="S10" s="47">
        <v>0</v>
      </c>
      <c r="T10" s="48">
        <v>0</v>
      </c>
      <c r="U10" s="47">
        <v>1</v>
      </c>
      <c r="V10" s="48">
        <v>31107.81</v>
      </c>
      <c r="W10" s="57">
        <f t="shared" si="0"/>
        <v>141</v>
      </c>
      <c r="X10" s="57">
        <f t="shared" si="1"/>
        <v>777863.93000000017</v>
      </c>
      <c r="Y10" s="57">
        <f>I17-W10</f>
        <v>301</v>
      </c>
      <c r="Z10" s="57">
        <f>J17-X10</f>
        <v>913709.99999999977</v>
      </c>
      <c r="AA10" s="19"/>
      <c r="AB10" s="19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ht="32.25" customHeight="1" x14ac:dyDescent="0.25">
      <c r="A11" s="68"/>
      <c r="B11" s="12" t="s">
        <v>18</v>
      </c>
      <c r="C11" s="47">
        <v>19</v>
      </c>
      <c r="D11" s="48">
        <v>89466.87</v>
      </c>
      <c r="E11" s="47">
        <v>5</v>
      </c>
      <c r="F11" s="48">
        <v>20259.18</v>
      </c>
      <c r="G11" s="47">
        <v>3</v>
      </c>
      <c r="H11" s="48">
        <v>13965.47</v>
      </c>
      <c r="I11" s="47">
        <v>53</v>
      </c>
      <c r="J11" s="48">
        <v>96202.049999999988</v>
      </c>
      <c r="K11" s="46"/>
      <c r="L11" s="46"/>
      <c r="M11" s="47">
        <v>4</v>
      </c>
      <c r="N11" s="48">
        <v>114668.15000000001</v>
      </c>
      <c r="O11" s="47">
        <v>1</v>
      </c>
      <c r="P11" s="48">
        <v>303.43</v>
      </c>
      <c r="Q11" s="47">
        <v>0</v>
      </c>
      <c r="R11" s="48">
        <v>0</v>
      </c>
      <c r="S11" s="47">
        <v>0</v>
      </c>
      <c r="T11" s="48">
        <v>0</v>
      </c>
      <c r="U11" s="47">
        <v>0</v>
      </c>
      <c r="V11" s="48">
        <v>0</v>
      </c>
      <c r="W11" s="57">
        <f t="shared" si="0"/>
        <v>85</v>
      </c>
      <c r="X11" s="57">
        <f t="shared" si="1"/>
        <v>334865.14999999997</v>
      </c>
      <c r="Y11" s="57">
        <f>K17-W11</f>
        <v>-66</v>
      </c>
      <c r="Z11" s="57">
        <f>L17-X11</f>
        <v>-231246.30999999997</v>
      </c>
      <c r="AA11" s="19"/>
      <c r="AB11" s="19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32.25" customHeight="1" x14ac:dyDescent="0.25">
      <c r="A12" s="68"/>
      <c r="B12" s="12" t="s">
        <v>7</v>
      </c>
      <c r="C12" s="47">
        <v>6</v>
      </c>
      <c r="D12" s="48">
        <v>23814.94</v>
      </c>
      <c r="E12" s="47">
        <v>1</v>
      </c>
      <c r="F12" s="48">
        <v>11969.56</v>
      </c>
      <c r="G12" s="47">
        <v>0</v>
      </c>
      <c r="H12" s="48">
        <v>0</v>
      </c>
      <c r="I12" s="47">
        <v>11</v>
      </c>
      <c r="J12" s="48">
        <v>27832.779999999995</v>
      </c>
      <c r="K12" s="47">
        <v>0</v>
      </c>
      <c r="L12" s="48">
        <v>0</v>
      </c>
      <c r="M12" s="46"/>
      <c r="N12" s="46"/>
      <c r="O12" s="47">
        <v>0</v>
      </c>
      <c r="P12" s="48">
        <v>0</v>
      </c>
      <c r="Q12" s="47">
        <v>0</v>
      </c>
      <c r="R12" s="48">
        <v>0</v>
      </c>
      <c r="S12" s="47">
        <v>0</v>
      </c>
      <c r="T12" s="48">
        <v>0</v>
      </c>
      <c r="U12" s="47">
        <v>0</v>
      </c>
      <c r="V12" s="48">
        <v>0</v>
      </c>
      <c r="W12" s="57">
        <f t="shared" si="0"/>
        <v>18</v>
      </c>
      <c r="X12" s="57">
        <f t="shared" si="1"/>
        <v>63617.279999999999</v>
      </c>
      <c r="Y12" s="57">
        <f>M17-W12</f>
        <v>0</v>
      </c>
      <c r="Z12" s="57">
        <f>N17-X12</f>
        <v>100249.72999999998</v>
      </c>
      <c r="AA12" s="19"/>
      <c r="AB12" s="19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</row>
    <row r="13" spans="1:90" s="15" customFormat="1" ht="32.25" customHeight="1" x14ac:dyDescent="0.25">
      <c r="A13" s="68"/>
      <c r="B13" s="14" t="s">
        <v>15</v>
      </c>
      <c r="C13" s="47">
        <v>1</v>
      </c>
      <c r="D13" s="48">
        <v>1066.45</v>
      </c>
      <c r="E13" s="47">
        <v>2</v>
      </c>
      <c r="F13" s="48">
        <v>698.36</v>
      </c>
      <c r="G13" s="47">
        <v>0</v>
      </c>
      <c r="H13" s="48">
        <v>0</v>
      </c>
      <c r="I13" s="47">
        <v>4</v>
      </c>
      <c r="J13" s="48">
        <v>25039.42</v>
      </c>
      <c r="K13" s="47">
        <v>0</v>
      </c>
      <c r="L13" s="48">
        <v>0</v>
      </c>
      <c r="M13" s="47">
        <v>1</v>
      </c>
      <c r="N13" s="48">
        <v>7121.43</v>
      </c>
      <c r="O13" s="46"/>
      <c r="P13" s="46"/>
      <c r="Q13" s="47">
        <v>1</v>
      </c>
      <c r="R13" s="48">
        <v>5033.54</v>
      </c>
      <c r="S13" s="47">
        <v>0</v>
      </c>
      <c r="T13" s="48">
        <v>0</v>
      </c>
      <c r="U13" s="47">
        <v>0</v>
      </c>
      <c r="V13" s="48">
        <v>0</v>
      </c>
      <c r="W13" s="57">
        <f t="shared" si="0"/>
        <v>9</v>
      </c>
      <c r="X13" s="57">
        <f t="shared" si="1"/>
        <v>38959.200000000004</v>
      </c>
      <c r="Y13" s="57">
        <f>O17-W13</f>
        <v>31</v>
      </c>
      <c r="Z13" s="57">
        <f>P17-X13</f>
        <v>170025.93999999997</v>
      </c>
      <c r="AA13" s="19"/>
      <c r="AB13" s="19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s="15" customFormat="1" ht="32.25" customHeight="1" x14ac:dyDescent="0.25">
      <c r="A14" s="68"/>
      <c r="B14" s="20" t="s">
        <v>13</v>
      </c>
      <c r="C14" s="47">
        <v>1</v>
      </c>
      <c r="D14" s="48">
        <v>199.13</v>
      </c>
      <c r="E14" s="47">
        <v>0</v>
      </c>
      <c r="F14" s="48">
        <v>0</v>
      </c>
      <c r="G14" s="47">
        <v>0</v>
      </c>
      <c r="H14" s="48">
        <v>0</v>
      </c>
      <c r="I14" s="47">
        <v>0</v>
      </c>
      <c r="J14" s="48">
        <v>0</v>
      </c>
      <c r="K14" s="47">
        <v>1</v>
      </c>
      <c r="L14" s="48">
        <v>1898.31</v>
      </c>
      <c r="M14" s="47">
        <v>1</v>
      </c>
      <c r="N14" s="48">
        <v>7759.28</v>
      </c>
      <c r="O14" s="47">
        <v>1</v>
      </c>
      <c r="P14" s="48">
        <v>7678.39</v>
      </c>
      <c r="Q14" s="46"/>
      <c r="R14" s="46"/>
      <c r="S14" s="47">
        <v>0</v>
      </c>
      <c r="T14" s="48">
        <v>0</v>
      </c>
      <c r="U14" s="47">
        <v>0</v>
      </c>
      <c r="V14" s="48">
        <v>0</v>
      </c>
      <c r="W14" s="57">
        <f t="shared" si="0"/>
        <v>4</v>
      </c>
      <c r="X14" s="57">
        <f t="shared" si="1"/>
        <v>17535.11</v>
      </c>
      <c r="Y14" s="57">
        <f>Q17-W14</f>
        <v>-3</v>
      </c>
      <c r="Z14" s="57">
        <f>R17-X14</f>
        <v>-12501.57</v>
      </c>
      <c r="AA14" s="19"/>
      <c r="AB14" s="19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s="15" customFormat="1" ht="32.25" customHeight="1" thickBot="1" x14ac:dyDescent="0.3">
      <c r="A15" s="68"/>
      <c r="B15" s="20" t="s">
        <v>16</v>
      </c>
      <c r="C15" s="49">
        <v>0</v>
      </c>
      <c r="D15" s="50">
        <v>0</v>
      </c>
      <c r="E15" s="49">
        <v>0</v>
      </c>
      <c r="F15" s="50">
        <v>0</v>
      </c>
      <c r="G15" s="49">
        <v>0</v>
      </c>
      <c r="H15" s="48">
        <v>0</v>
      </c>
      <c r="I15" s="49">
        <v>1</v>
      </c>
      <c r="J15" s="50">
        <v>1941.35</v>
      </c>
      <c r="K15" s="49">
        <v>0</v>
      </c>
      <c r="L15" s="50">
        <v>0</v>
      </c>
      <c r="M15" s="49">
        <v>0</v>
      </c>
      <c r="N15" s="50">
        <v>0</v>
      </c>
      <c r="O15" s="49">
        <v>0</v>
      </c>
      <c r="P15" s="50">
        <v>0</v>
      </c>
      <c r="Q15" s="51">
        <v>0</v>
      </c>
      <c r="R15" s="52">
        <v>0</v>
      </c>
      <c r="S15" s="46"/>
      <c r="T15" s="46"/>
      <c r="U15" s="47">
        <v>0</v>
      </c>
      <c r="V15" s="48">
        <v>0</v>
      </c>
      <c r="W15" s="57">
        <f t="shared" si="0"/>
        <v>1</v>
      </c>
      <c r="X15" s="57">
        <f t="shared" si="1"/>
        <v>1941.35</v>
      </c>
      <c r="Y15" s="57">
        <f>S17-W15</f>
        <v>-1</v>
      </c>
      <c r="Z15" s="57">
        <f>T17-X15</f>
        <v>-1941.35</v>
      </c>
      <c r="AA15" s="19"/>
      <c r="AB15" s="19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s="15" customFormat="1" ht="33.75" customHeight="1" thickTop="1" thickBot="1" x14ac:dyDescent="0.3">
      <c r="A16" s="69"/>
      <c r="B16" s="21" t="s">
        <v>19</v>
      </c>
      <c r="C16" s="51">
        <v>1</v>
      </c>
      <c r="D16" s="52">
        <v>257.51</v>
      </c>
      <c r="E16" s="51">
        <v>0</v>
      </c>
      <c r="F16" s="52">
        <v>0</v>
      </c>
      <c r="G16" s="51">
        <v>0</v>
      </c>
      <c r="H16" s="52">
        <v>0</v>
      </c>
      <c r="I16" s="51">
        <v>0</v>
      </c>
      <c r="J16" s="52">
        <v>0</v>
      </c>
      <c r="K16" s="51">
        <v>3</v>
      </c>
      <c r="L16" s="52">
        <v>9958.25</v>
      </c>
      <c r="M16" s="51">
        <v>0</v>
      </c>
      <c r="N16" s="52">
        <v>0</v>
      </c>
      <c r="O16" s="51">
        <v>0</v>
      </c>
      <c r="P16" s="52">
        <v>0</v>
      </c>
      <c r="Q16" s="51">
        <v>0</v>
      </c>
      <c r="R16" s="52">
        <v>0</v>
      </c>
      <c r="S16" s="51">
        <v>0</v>
      </c>
      <c r="T16" s="52">
        <v>0</v>
      </c>
      <c r="U16" s="53"/>
      <c r="V16" s="53"/>
      <c r="W16" s="59">
        <f t="shared" si="0"/>
        <v>4</v>
      </c>
      <c r="X16" s="60">
        <f t="shared" si="1"/>
        <v>10215.76</v>
      </c>
      <c r="Y16" s="62">
        <f>U17-W16</f>
        <v>-1</v>
      </c>
      <c r="Z16" s="62">
        <f>V17-X16</f>
        <v>58279.840000000004</v>
      </c>
      <c r="AA16" s="19"/>
      <c r="AB16" s="19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s="16" customFormat="1" ht="16.5" thickTop="1" x14ac:dyDescent="0.25">
      <c r="A17" s="16" t="s">
        <v>0</v>
      </c>
      <c r="C17" s="16">
        <f t="shared" ref="C17:V17" si="2">SUM(C7:C16)</f>
        <v>119</v>
      </c>
      <c r="D17" s="16">
        <f t="shared" si="2"/>
        <v>552241.48</v>
      </c>
      <c r="E17" s="16">
        <f t="shared" si="2"/>
        <v>58</v>
      </c>
      <c r="F17" s="16">
        <f t="shared" si="2"/>
        <v>185257.83</v>
      </c>
      <c r="G17" s="16">
        <f t="shared" si="2"/>
        <v>7</v>
      </c>
      <c r="H17" s="16">
        <f t="shared" si="2"/>
        <v>27837.8</v>
      </c>
      <c r="I17" s="16">
        <f t="shared" si="2"/>
        <v>442</v>
      </c>
      <c r="J17" s="16">
        <f t="shared" si="2"/>
        <v>1691573.93</v>
      </c>
      <c r="K17" s="16">
        <f t="shared" si="2"/>
        <v>19</v>
      </c>
      <c r="L17" s="16">
        <f t="shared" si="2"/>
        <v>103618.84</v>
      </c>
      <c r="M17" s="16">
        <f t="shared" si="2"/>
        <v>18</v>
      </c>
      <c r="N17" s="16">
        <f t="shared" si="2"/>
        <v>163867.00999999998</v>
      </c>
      <c r="O17" s="16">
        <f t="shared" si="2"/>
        <v>40</v>
      </c>
      <c r="P17" s="16">
        <f t="shared" si="2"/>
        <v>208985.13999999998</v>
      </c>
      <c r="Q17" s="16">
        <f t="shared" si="2"/>
        <v>1</v>
      </c>
      <c r="R17" s="16">
        <f t="shared" si="2"/>
        <v>5033.54</v>
      </c>
      <c r="S17" s="16">
        <f t="shared" si="2"/>
        <v>0</v>
      </c>
      <c r="T17" s="16">
        <f t="shared" si="2"/>
        <v>0</v>
      </c>
      <c r="U17" s="16">
        <f t="shared" si="2"/>
        <v>3</v>
      </c>
      <c r="V17" s="16">
        <f t="shared" si="2"/>
        <v>68495.600000000006</v>
      </c>
      <c r="W17" s="16">
        <f t="shared" ref="W17" si="3">SUM(W7:W16)</f>
        <v>707</v>
      </c>
      <c r="X17" s="16">
        <f>SUM(X7:X16)</f>
        <v>3006911.1699999995</v>
      </c>
      <c r="Y17" s="18"/>
      <c r="Z17" s="18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</row>
    <row r="18" spans="1:90" x14ac:dyDescent="0.2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</row>
  </sheetData>
  <mergeCells count="18"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  <mergeCell ref="A18:Z18"/>
    <mergeCell ref="S5:T5"/>
    <mergeCell ref="A7:A1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0"/>
  <sheetViews>
    <sheetView zoomScaleNormal="100" zoomScaleSheetLayoutView="50" workbookViewId="0">
      <selection sqref="A1:Z1"/>
    </sheetView>
  </sheetViews>
  <sheetFormatPr defaultRowHeight="15.75" x14ac:dyDescent="0.25"/>
  <cols>
    <col min="1" max="1" width="5.140625" style="25" customWidth="1"/>
    <col min="2" max="2" width="24.85546875" style="25" customWidth="1"/>
    <col min="3" max="3" width="7.7109375" style="25" customWidth="1"/>
    <col min="4" max="4" width="11.28515625" style="25" customWidth="1"/>
    <col min="5" max="5" width="7.7109375" style="25" customWidth="1"/>
    <col min="6" max="6" width="11" style="25" customWidth="1"/>
    <col min="7" max="7" width="7.7109375" style="25" customWidth="1"/>
    <col min="8" max="8" width="12" style="25" customWidth="1"/>
    <col min="9" max="9" width="7.7109375" style="25" customWidth="1"/>
    <col min="10" max="10" width="11.5703125" style="25" customWidth="1"/>
    <col min="11" max="11" width="7.7109375" style="25" customWidth="1"/>
    <col min="12" max="12" width="11.42578125" style="25" customWidth="1"/>
    <col min="13" max="13" width="7.7109375" style="25" customWidth="1"/>
    <col min="14" max="14" width="11.28515625" style="25" bestFit="1" customWidth="1"/>
    <col min="15" max="15" width="7.7109375" style="25" customWidth="1"/>
    <col min="16" max="16" width="12.85546875" style="25" customWidth="1"/>
    <col min="17" max="17" width="7.7109375" style="25" customWidth="1"/>
    <col min="18" max="20" width="9.7109375" style="25" customWidth="1"/>
    <col min="21" max="21" width="7.85546875" style="25" customWidth="1"/>
    <col min="22" max="22" width="11.28515625" style="25" customWidth="1"/>
    <col min="23" max="23" width="8" style="29" customWidth="1"/>
    <col min="24" max="24" width="11.42578125" style="29" customWidth="1"/>
    <col min="25" max="25" width="8.42578125" style="25" customWidth="1"/>
    <col min="26" max="26" width="11.5703125" style="25" customWidth="1"/>
    <col min="27" max="16384" width="9.140625" style="25"/>
  </cols>
  <sheetData>
    <row r="1" spans="1:88" ht="18.75" x14ac:dyDescent="0.3">
      <c r="A1" s="75" t="s">
        <v>21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</row>
    <row r="2" spans="1:88" ht="18.75" x14ac:dyDescent="0.3">
      <c r="A2" s="75" t="s">
        <v>24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88" x14ac:dyDescent="0.25">
      <c r="A3" s="26"/>
      <c r="B3" s="27"/>
      <c r="C3" s="28"/>
    </row>
    <row r="4" spans="1:88" x14ac:dyDescent="0.25">
      <c r="A4" s="76" t="s">
        <v>10</v>
      </c>
      <c r="B4" s="76"/>
      <c r="C4" s="78" t="s">
        <v>9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</row>
    <row r="5" spans="1:88" s="32" customFormat="1" ht="61.5" customHeight="1" x14ac:dyDescent="0.25">
      <c r="A5" s="76"/>
      <c r="B5" s="76"/>
      <c r="C5" s="76" t="s">
        <v>3</v>
      </c>
      <c r="D5" s="76"/>
      <c r="E5" s="76" t="s">
        <v>4</v>
      </c>
      <c r="F5" s="76"/>
      <c r="G5" s="76" t="s">
        <v>5</v>
      </c>
      <c r="H5" s="76"/>
      <c r="I5" s="76" t="s">
        <v>6</v>
      </c>
      <c r="J5" s="76"/>
      <c r="K5" s="76" t="s">
        <v>17</v>
      </c>
      <c r="L5" s="76"/>
      <c r="M5" s="76" t="s">
        <v>7</v>
      </c>
      <c r="N5" s="76"/>
      <c r="O5" s="76" t="s">
        <v>14</v>
      </c>
      <c r="P5" s="76"/>
      <c r="Q5" s="80" t="s">
        <v>13</v>
      </c>
      <c r="R5" s="81"/>
      <c r="S5" s="80" t="s">
        <v>16</v>
      </c>
      <c r="T5" s="81"/>
      <c r="U5" s="80" t="s">
        <v>20</v>
      </c>
      <c r="V5" s="81"/>
      <c r="W5" s="82" t="s">
        <v>0</v>
      </c>
      <c r="X5" s="82"/>
      <c r="Y5" s="83" t="s">
        <v>2</v>
      </c>
      <c r="Z5" s="83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</row>
    <row r="6" spans="1:88" s="55" customFormat="1" ht="33.75" customHeight="1" x14ac:dyDescent="0.25">
      <c r="A6" s="77"/>
      <c r="B6" s="76"/>
      <c r="C6" s="54" t="s">
        <v>11</v>
      </c>
      <c r="D6" s="54" t="s">
        <v>1</v>
      </c>
      <c r="E6" s="54" t="s">
        <v>11</v>
      </c>
      <c r="F6" s="54" t="s">
        <v>1</v>
      </c>
      <c r="G6" s="54" t="s">
        <v>11</v>
      </c>
      <c r="H6" s="54" t="s">
        <v>1</v>
      </c>
      <c r="I6" s="54" t="s">
        <v>11</v>
      </c>
      <c r="J6" s="54" t="s">
        <v>1</v>
      </c>
      <c r="K6" s="54" t="s">
        <v>11</v>
      </c>
      <c r="L6" s="54" t="s">
        <v>1</v>
      </c>
      <c r="M6" s="54" t="s">
        <v>11</v>
      </c>
      <c r="N6" s="54" t="s">
        <v>1</v>
      </c>
      <c r="O6" s="54" t="s">
        <v>11</v>
      </c>
      <c r="P6" s="54" t="s">
        <v>1</v>
      </c>
      <c r="Q6" s="54" t="s">
        <v>11</v>
      </c>
      <c r="R6" s="54" t="s">
        <v>1</v>
      </c>
      <c r="S6" s="54" t="s">
        <v>11</v>
      </c>
      <c r="T6" s="54" t="s">
        <v>1</v>
      </c>
      <c r="U6" s="54" t="s">
        <v>11</v>
      </c>
      <c r="V6" s="54" t="s">
        <v>1</v>
      </c>
      <c r="W6" s="33" t="s">
        <v>12</v>
      </c>
      <c r="X6" s="56" t="s">
        <v>1</v>
      </c>
      <c r="Y6" s="34" t="s">
        <v>11</v>
      </c>
      <c r="Z6" s="34" t="s">
        <v>1</v>
      </c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</row>
    <row r="7" spans="1:88" ht="32.25" customHeight="1" x14ac:dyDescent="0.25">
      <c r="A7" s="84" t="s">
        <v>8</v>
      </c>
      <c r="B7" s="36" t="s">
        <v>3</v>
      </c>
      <c r="C7" s="46"/>
      <c r="D7" s="46"/>
      <c r="E7" s="47">
        <v>67</v>
      </c>
      <c r="F7" s="48">
        <v>231910.38999999998</v>
      </c>
      <c r="G7" s="47">
        <v>7</v>
      </c>
      <c r="H7" s="48">
        <v>6291.4500000000007</v>
      </c>
      <c r="I7" s="47">
        <v>411</v>
      </c>
      <c r="J7" s="48">
        <v>1900466.7799999998</v>
      </c>
      <c r="K7" s="47">
        <v>45</v>
      </c>
      <c r="L7" s="48">
        <v>175615.11999999997</v>
      </c>
      <c r="M7" s="47">
        <v>24</v>
      </c>
      <c r="N7" s="48">
        <v>63465.950000000004</v>
      </c>
      <c r="O7" s="47">
        <v>14</v>
      </c>
      <c r="P7" s="48">
        <v>69861.08</v>
      </c>
      <c r="Q7" s="47">
        <v>1</v>
      </c>
      <c r="R7" s="48">
        <v>3015.95</v>
      </c>
      <c r="S7" s="47">
        <v>2</v>
      </c>
      <c r="T7" s="48">
        <v>732</v>
      </c>
      <c r="U7" s="47">
        <v>2</v>
      </c>
      <c r="V7" s="48">
        <v>37387.79</v>
      </c>
      <c r="W7" s="57">
        <f>C7+E7+G7+I7+K7+M7+O7+Q7+S7+U7</f>
        <v>573</v>
      </c>
      <c r="X7" s="57">
        <f>D7+F7+H7+J7+L7+N7+P7+R7+T7+V7</f>
        <v>2488746.5100000002</v>
      </c>
      <c r="Y7" s="57">
        <f>C17-W7</f>
        <v>-257</v>
      </c>
      <c r="Z7" s="57">
        <f>D17-X7</f>
        <v>-1374741.4900000002</v>
      </c>
      <c r="AA7" s="30"/>
      <c r="AB7" s="30"/>
      <c r="AC7" s="30"/>
      <c r="AD7" s="61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ht="32.25" customHeight="1" x14ac:dyDescent="0.25">
      <c r="A8" s="85"/>
      <c r="B8" s="36" t="s">
        <v>4</v>
      </c>
      <c r="C8" s="47">
        <v>30</v>
      </c>
      <c r="D8" s="48">
        <v>93081.34</v>
      </c>
      <c r="E8" s="46"/>
      <c r="F8" s="46"/>
      <c r="G8" s="47">
        <v>0</v>
      </c>
      <c r="H8" s="48">
        <v>0</v>
      </c>
      <c r="I8" s="47">
        <v>77</v>
      </c>
      <c r="J8" s="48">
        <v>251008.42</v>
      </c>
      <c r="K8" s="47">
        <v>2</v>
      </c>
      <c r="L8" s="48">
        <v>3435.84</v>
      </c>
      <c r="M8" s="47">
        <v>2</v>
      </c>
      <c r="N8" s="48">
        <v>7920.61</v>
      </c>
      <c r="O8" s="47">
        <v>5</v>
      </c>
      <c r="P8" s="48">
        <v>13565.230000000001</v>
      </c>
      <c r="Q8" s="47">
        <v>0</v>
      </c>
      <c r="R8" s="48">
        <v>0</v>
      </c>
      <c r="S8" s="47">
        <v>0</v>
      </c>
      <c r="T8" s="48">
        <v>0</v>
      </c>
      <c r="U8" s="47">
        <v>0</v>
      </c>
      <c r="V8" s="48">
        <v>0</v>
      </c>
      <c r="W8" s="57">
        <f t="shared" ref="W8:X15" si="0">C8+E8+G8+I8+K8+M8+O8+Q8+S8+U8</f>
        <v>116</v>
      </c>
      <c r="X8" s="57">
        <f t="shared" si="0"/>
        <v>369011.44</v>
      </c>
      <c r="Y8" s="57">
        <f>E17-W8</f>
        <v>116</v>
      </c>
      <c r="Z8" s="57">
        <f>F17-X8</f>
        <v>451254.85000000003</v>
      </c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</row>
    <row r="9" spans="1:88" ht="32.25" customHeight="1" x14ac:dyDescent="0.25">
      <c r="A9" s="85"/>
      <c r="B9" s="36" t="s">
        <v>5</v>
      </c>
      <c r="C9" s="47">
        <v>47</v>
      </c>
      <c r="D9" s="48">
        <v>49592.429999999993</v>
      </c>
      <c r="E9" s="47">
        <v>12</v>
      </c>
      <c r="F9" s="48">
        <v>30072.42</v>
      </c>
      <c r="G9" s="46"/>
      <c r="H9" s="46"/>
      <c r="I9" s="47">
        <v>33</v>
      </c>
      <c r="J9" s="48">
        <v>51821.020000000004</v>
      </c>
      <c r="K9" s="47">
        <v>16</v>
      </c>
      <c r="L9" s="48">
        <v>167944.81000000003</v>
      </c>
      <c r="M9" s="47">
        <v>13</v>
      </c>
      <c r="N9" s="48">
        <v>30689.399999999998</v>
      </c>
      <c r="O9" s="47">
        <v>1</v>
      </c>
      <c r="P9" s="48">
        <v>680.48</v>
      </c>
      <c r="Q9" s="47">
        <v>1</v>
      </c>
      <c r="R9" s="48">
        <v>1204.22</v>
      </c>
      <c r="S9" s="47">
        <v>0</v>
      </c>
      <c r="T9" s="48">
        <v>0</v>
      </c>
      <c r="U9" s="47">
        <v>0</v>
      </c>
      <c r="V9" s="48">
        <v>0</v>
      </c>
      <c r="W9" s="57">
        <f t="shared" si="0"/>
        <v>123</v>
      </c>
      <c r="X9" s="57">
        <f t="shared" si="0"/>
        <v>332004.78000000003</v>
      </c>
      <c r="Y9" s="57">
        <f>G17-W9</f>
        <v>-98</v>
      </c>
      <c r="Z9" s="57">
        <f>H17-X9</f>
        <v>-244570.01</v>
      </c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</row>
    <row r="10" spans="1:88" ht="32.25" customHeight="1" x14ac:dyDescent="0.25">
      <c r="A10" s="85"/>
      <c r="B10" s="37" t="s">
        <v>6</v>
      </c>
      <c r="C10" s="47">
        <v>124</v>
      </c>
      <c r="D10" s="48">
        <v>615373.1100000001</v>
      </c>
      <c r="E10" s="47">
        <v>126</v>
      </c>
      <c r="F10" s="48">
        <v>453790.25</v>
      </c>
      <c r="G10" s="47">
        <v>6</v>
      </c>
      <c r="H10" s="48">
        <v>32384.980000000003</v>
      </c>
      <c r="I10" s="46"/>
      <c r="J10" s="46"/>
      <c r="K10" s="47">
        <v>15</v>
      </c>
      <c r="L10" s="48">
        <v>142448.31</v>
      </c>
      <c r="M10" s="47">
        <v>22</v>
      </c>
      <c r="N10" s="48">
        <v>87989.48</v>
      </c>
      <c r="O10" s="47">
        <v>109</v>
      </c>
      <c r="P10" s="48">
        <v>569189.26</v>
      </c>
      <c r="Q10" s="47">
        <v>0</v>
      </c>
      <c r="R10" s="48">
        <v>0</v>
      </c>
      <c r="S10" s="47">
        <v>1</v>
      </c>
      <c r="T10" s="48">
        <v>1615.4</v>
      </c>
      <c r="U10" s="47">
        <v>1</v>
      </c>
      <c r="V10" s="48">
        <v>31107.81</v>
      </c>
      <c r="W10" s="57">
        <f t="shared" si="0"/>
        <v>404</v>
      </c>
      <c r="X10" s="57">
        <f t="shared" si="0"/>
        <v>1933898.6</v>
      </c>
      <c r="Y10" s="57">
        <f>I17-W10</f>
        <v>231</v>
      </c>
      <c r="Z10" s="57">
        <f>J17-X10</f>
        <v>819749.19999999972</v>
      </c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</row>
    <row r="11" spans="1:88" ht="32.25" customHeight="1" x14ac:dyDescent="0.25">
      <c r="A11" s="85"/>
      <c r="B11" s="36" t="s">
        <v>18</v>
      </c>
      <c r="C11" s="47">
        <v>69</v>
      </c>
      <c r="D11" s="48">
        <v>281521.20999999996</v>
      </c>
      <c r="E11" s="47">
        <v>17</v>
      </c>
      <c r="F11" s="48">
        <v>74183.34</v>
      </c>
      <c r="G11" s="47">
        <v>8</v>
      </c>
      <c r="H11" s="48">
        <v>31802.43</v>
      </c>
      <c r="I11" s="47">
        <v>85</v>
      </c>
      <c r="J11" s="48">
        <v>450094.26999999996</v>
      </c>
      <c r="K11" s="46"/>
      <c r="L11" s="46"/>
      <c r="M11" s="47">
        <v>15</v>
      </c>
      <c r="N11" s="48">
        <v>186336.49000000002</v>
      </c>
      <c r="O11" s="47">
        <v>3</v>
      </c>
      <c r="P11" s="48">
        <v>2909.98</v>
      </c>
      <c r="Q11" s="47">
        <v>0</v>
      </c>
      <c r="R11" s="48">
        <v>0</v>
      </c>
      <c r="S11" s="47">
        <v>1</v>
      </c>
      <c r="T11" s="48">
        <v>1974.81</v>
      </c>
      <c r="U11" s="47">
        <v>1</v>
      </c>
      <c r="V11" s="48">
        <v>1890.04</v>
      </c>
      <c r="W11" s="57">
        <f t="shared" si="0"/>
        <v>199</v>
      </c>
      <c r="X11" s="57">
        <f t="shared" si="0"/>
        <v>1030712.57</v>
      </c>
      <c r="Y11" s="57">
        <f>K17-W11</f>
        <v>-106</v>
      </c>
      <c r="Z11" s="57">
        <f>L17-X11</f>
        <v>-438511.51999999979</v>
      </c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</row>
    <row r="12" spans="1:88" ht="32.25" customHeight="1" x14ac:dyDescent="0.25">
      <c r="A12" s="85"/>
      <c r="B12" s="36" t="s">
        <v>7</v>
      </c>
      <c r="C12" s="47">
        <v>29</v>
      </c>
      <c r="D12" s="48">
        <v>60394.81</v>
      </c>
      <c r="E12" s="47">
        <v>5</v>
      </c>
      <c r="F12" s="48">
        <v>21452.260000000002</v>
      </c>
      <c r="G12" s="47">
        <v>2</v>
      </c>
      <c r="H12" s="48">
        <v>3444.72</v>
      </c>
      <c r="I12" s="47">
        <v>14</v>
      </c>
      <c r="J12" s="48">
        <v>33963.679999999993</v>
      </c>
      <c r="K12" s="47">
        <v>7</v>
      </c>
      <c r="L12" s="48">
        <v>82387.239999999991</v>
      </c>
      <c r="M12" s="46"/>
      <c r="N12" s="46"/>
      <c r="O12" s="47">
        <v>2</v>
      </c>
      <c r="P12" s="48">
        <v>1165.05</v>
      </c>
      <c r="Q12" s="47">
        <v>0</v>
      </c>
      <c r="R12" s="48">
        <v>0</v>
      </c>
      <c r="S12" s="47">
        <v>0</v>
      </c>
      <c r="T12" s="48">
        <v>0</v>
      </c>
      <c r="U12" s="47">
        <v>0</v>
      </c>
      <c r="V12" s="48">
        <v>0</v>
      </c>
      <c r="W12" s="57">
        <f t="shared" si="0"/>
        <v>59</v>
      </c>
      <c r="X12" s="57">
        <f t="shared" si="0"/>
        <v>202807.75999999998</v>
      </c>
      <c r="Y12" s="57">
        <f>M17-W12</f>
        <v>23</v>
      </c>
      <c r="Z12" s="57">
        <f>N17-X12</f>
        <v>195142.65000000011</v>
      </c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</row>
    <row r="13" spans="1:88" s="26" customFormat="1" ht="32.25" customHeight="1" x14ac:dyDescent="0.25">
      <c r="A13" s="85"/>
      <c r="B13" s="38" t="s">
        <v>15</v>
      </c>
      <c r="C13" s="47">
        <v>8</v>
      </c>
      <c r="D13" s="48">
        <v>3055.8999999999996</v>
      </c>
      <c r="E13" s="47">
        <v>4</v>
      </c>
      <c r="F13" s="48">
        <v>2763.5</v>
      </c>
      <c r="G13" s="47">
        <v>2</v>
      </c>
      <c r="H13" s="48">
        <v>13511.19</v>
      </c>
      <c r="I13" s="47">
        <v>10</v>
      </c>
      <c r="J13" s="48">
        <v>58419.09</v>
      </c>
      <c r="K13" s="47">
        <v>2</v>
      </c>
      <c r="L13" s="48">
        <v>2862.9700000000003</v>
      </c>
      <c r="M13" s="47">
        <v>3</v>
      </c>
      <c r="N13" s="48">
        <v>9637.58</v>
      </c>
      <c r="O13" s="46"/>
      <c r="P13" s="46"/>
      <c r="Q13" s="47">
        <v>2</v>
      </c>
      <c r="R13" s="48">
        <v>5602.25</v>
      </c>
      <c r="S13" s="47">
        <v>0</v>
      </c>
      <c r="T13" s="48">
        <v>0</v>
      </c>
      <c r="U13" s="47">
        <v>0</v>
      </c>
      <c r="V13" s="48">
        <v>0</v>
      </c>
      <c r="W13" s="57">
        <f t="shared" si="0"/>
        <v>31</v>
      </c>
      <c r="X13" s="57">
        <f t="shared" si="0"/>
        <v>95852.479999999996</v>
      </c>
      <c r="Y13" s="57">
        <f>O17-W13</f>
        <v>105</v>
      </c>
      <c r="Z13" s="57">
        <f>P17-X13</f>
        <v>571009.89000000013</v>
      </c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</row>
    <row r="14" spans="1:88" s="26" customFormat="1" ht="32.25" customHeight="1" x14ac:dyDescent="0.25">
      <c r="A14" s="85"/>
      <c r="B14" s="39" t="s">
        <v>13</v>
      </c>
      <c r="C14" s="47">
        <v>7</v>
      </c>
      <c r="D14" s="48">
        <v>9590.65</v>
      </c>
      <c r="E14" s="47">
        <v>1</v>
      </c>
      <c r="F14" s="48">
        <v>6094.13</v>
      </c>
      <c r="G14" s="47">
        <v>0</v>
      </c>
      <c r="H14" s="48">
        <v>0</v>
      </c>
      <c r="I14" s="47">
        <v>2</v>
      </c>
      <c r="J14" s="48">
        <v>1155.52</v>
      </c>
      <c r="K14" s="47">
        <v>1</v>
      </c>
      <c r="L14" s="48">
        <v>1898.31</v>
      </c>
      <c r="M14" s="47">
        <v>3</v>
      </c>
      <c r="N14" s="48">
        <v>11910.9</v>
      </c>
      <c r="O14" s="47">
        <v>2</v>
      </c>
      <c r="P14" s="48">
        <v>9491.2900000000009</v>
      </c>
      <c r="Q14" s="46"/>
      <c r="R14" s="46"/>
      <c r="S14" s="47">
        <v>1</v>
      </c>
      <c r="T14" s="48">
        <v>3042.77</v>
      </c>
      <c r="U14" s="47">
        <v>0</v>
      </c>
      <c r="V14" s="48">
        <v>0</v>
      </c>
      <c r="W14" s="57">
        <f t="shared" si="0"/>
        <v>17</v>
      </c>
      <c r="X14" s="57">
        <f t="shared" si="0"/>
        <v>43183.57</v>
      </c>
      <c r="Y14" s="57">
        <f>Q17-W14</f>
        <v>-13</v>
      </c>
      <c r="Z14" s="57">
        <f>R17-X14</f>
        <v>-33361.15</v>
      </c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</row>
    <row r="15" spans="1:88" s="26" customFormat="1" ht="32.25" customHeight="1" x14ac:dyDescent="0.25">
      <c r="A15" s="85"/>
      <c r="B15" s="38" t="s">
        <v>16</v>
      </c>
      <c r="C15" s="47">
        <v>1</v>
      </c>
      <c r="D15" s="48">
        <v>1138.06</v>
      </c>
      <c r="E15" s="47">
        <v>0</v>
      </c>
      <c r="F15" s="48">
        <v>0</v>
      </c>
      <c r="G15" s="47">
        <v>0</v>
      </c>
      <c r="H15" s="48">
        <v>0</v>
      </c>
      <c r="I15" s="47">
        <v>3</v>
      </c>
      <c r="J15" s="48">
        <v>6719.02</v>
      </c>
      <c r="K15" s="47">
        <v>1</v>
      </c>
      <c r="L15" s="48">
        <v>4255.55</v>
      </c>
      <c r="M15" s="47">
        <v>0</v>
      </c>
      <c r="N15" s="48">
        <v>0</v>
      </c>
      <c r="O15" s="47">
        <v>0</v>
      </c>
      <c r="P15" s="48">
        <v>0</v>
      </c>
      <c r="Q15" s="47">
        <v>0</v>
      </c>
      <c r="R15" s="48">
        <v>0</v>
      </c>
      <c r="S15" s="46"/>
      <c r="T15" s="46"/>
      <c r="U15" s="47">
        <v>0</v>
      </c>
      <c r="V15" s="48">
        <v>0</v>
      </c>
      <c r="W15" s="57">
        <f t="shared" si="0"/>
        <v>5</v>
      </c>
      <c r="X15" s="57">
        <f t="shared" si="0"/>
        <v>12112.630000000001</v>
      </c>
      <c r="Y15" s="57">
        <f>S17-W15</f>
        <v>0</v>
      </c>
      <c r="Z15" s="57">
        <f>T17-X15</f>
        <v>-4747.6500000000015</v>
      </c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</row>
    <row r="16" spans="1:88" s="26" customFormat="1" ht="33.75" customHeight="1" thickBot="1" x14ac:dyDescent="0.3">
      <c r="A16" s="86"/>
      <c r="B16" s="58" t="s">
        <v>20</v>
      </c>
      <c r="C16" s="51">
        <v>1</v>
      </c>
      <c r="D16" s="52">
        <v>257.51</v>
      </c>
      <c r="E16" s="51">
        <v>0</v>
      </c>
      <c r="F16" s="52">
        <v>0</v>
      </c>
      <c r="G16" s="51">
        <v>0</v>
      </c>
      <c r="H16" s="52">
        <v>0</v>
      </c>
      <c r="I16" s="51">
        <v>0</v>
      </c>
      <c r="J16" s="52">
        <v>0</v>
      </c>
      <c r="K16" s="51">
        <v>4</v>
      </c>
      <c r="L16" s="52">
        <v>11352.9</v>
      </c>
      <c r="M16" s="51">
        <v>0</v>
      </c>
      <c r="N16" s="52">
        <v>0</v>
      </c>
      <c r="O16" s="51">
        <v>0</v>
      </c>
      <c r="P16" s="52">
        <v>0</v>
      </c>
      <c r="Q16" s="51">
        <v>0</v>
      </c>
      <c r="R16" s="52">
        <v>0</v>
      </c>
      <c r="S16" s="51">
        <v>0</v>
      </c>
      <c r="T16" s="52">
        <v>0</v>
      </c>
      <c r="U16" s="53"/>
      <c r="V16" s="53"/>
      <c r="W16" s="59">
        <f>C16+E16+G16+I16+K16+M16+O16+Q16+S16+U16</f>
        <v>5</v>
      </c>
      <c r="X16" s="60">
        <f>D16+F16+H16+J16+L16+N16+P16+R16+T16+V16</f>
        <v>11610.41</v>
      </c>
      <c r="Y16" s="60">
        <f>U17-W16</f>
        <v>-1</v>
      </c>
      <c r="Z16" s="60">
        <f>V17-X16</f>
        <v>58775.229999999996</v>
      </c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</row>
    <row r="17" spans="1:88" s="40" customFormat="1" ht="16.5" thickTop="1" x14ac:dyDescent="0.25">
      <c r="A17" s="40" t="s">
        <v>0</v>
      </c>
      <c r="C17" s="16">
        <f t="shared" ref="C17:V17" si="1">SUM(C7:C16)</f>
        <v>316</v>
      </c>
      <c r="D17" s="16">
        <f t="shared" si="1"/>
        <v>1114005.02</v>
      </c>
      <c r="E17" s="16">
        <f t="shared" si="1"/>
        <v>232</v>
      </c>
      <c r="F17" s="16">
        <f t="shared" si="1"/>
        <v>820266.29</v>
      </c>
      <c r="G17" s="16">
        <f t="shared" si="1"/>
        <v>25</v>
      </c>
      <c r="H17" s="16">
        <f t="shared" si="1"/>
        <v>87434.770000000019</v>
      </c>
      <c r="I17" s="16">
        <f t="shared" si="1"/>
        <v>635</v>
      </c>
      <c r="J17" s="16">
        <f t="shared" si="1"/>
        <v>2753647.8</v>
      </c>
      <c r="K17" s="16">
        <f t="shared" si="1"/>
        <v>93</v>
      </c>
      <c r="L17" s="16">
        <f t="shared" si="1"/>
        <v>592201.05000000016</v>
      </c>
      <c r="M17" s="16">
        <f t="shared" si="1"/>
        <v>82</v>
      </c>
      <c r="N17" s="16">
        <f t="shared" si="1"/>
        <v>397950.41000000009</v>
      </c>
      <c r="O17" s="16">
        <f t="shared" si="1"/>
        <v>136</v>
      </c>
      <c r="P17" s="16">
        <f t="shared" si="1"/>
        <v>666862.37000000011</v>
      </c>
      <c r="Q17" s="16">
        <f t="shared" si="1"/>
        <v>4</v>
      </c>
      <c r="R17" s="16">
        <f t="shared" si="1"/>
        <v>9822.42</v>
      </c>
      <c r="S17" s="16">
        <f t="shared" si="1"/>
        <v>5</v>
      </c>
      <c r="T17" s="16">
        <f t="shared" si="1"/>
        <v>7364.98</v>
      </c>
      <c r="U17" s="16">
        <f t="shared" si="1"/>
        <v>4</v>
      </c>
      <c r="V17" s="16">
        <f t="shared" si="1"/>
        <v>70385.64</v>
      </c>
      <c r="W17" s="16">
        <f t="shared" ref="W17:X17" si="2">SUM(W7:W16)</f>
        <v>1532</v>
      </c>
      <c r="X17" s="16">
        <f t="shared" si="2"/>
        <v>6519940.7500000009</v>
      </c>
      <c r="Y17" s="45"/>
      <c r="Z17" s="41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</row>
    <row r="18" spans="1:88" s="40" customFormat="1" x14ac:dyDescent="0.25">
      <c r="U18" s="43"/>
      <c r="V18" s="43"/>
      <c r="W18" s="44"/>
      <c r="X18" s="44"/>
      <c r="Y18" s="45"/>
      <c r="Z18" s="41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</row>
    <row r="19" spans="1:88" ht="13.5" customHeight="1" x14ac:dyDescent="0.25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</row>
    <row r="20" spans="1:88" ht="11.25" customHeight="1" x14ac:dyDescent="0.25"/>
  </sheetData>
  <mergeCells count="18">
    <mergeCell ref="A19:Z19"/>
    <mergeCell ref="S5:T5"/>
    <mergeCell ref="O5:P5"/>
    <mergeCell ref="Q5:R5"/>
    <mergeCell ref="U5:V5"/>
    <mergeCell ref="W5:X5"/>
    <mergeCell ref="Y5:Z5"/>
    <mergeCell ref="A7:A16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IV-то тримесечие 2024 г.</vt:lpstr>
      <vt:lpstr>ДПФ - 2024 г.</vt:lpstr>
      <vt:lpstr>'ДПФ - 2024 г.'!Print_Area</vt:lpstr>
      <vt:lpstr>'ДПФ - IV-то тримесечие 2024 г.'!Print_Area</vt:lpstr>
      <vt:lpstr>'ДПФ - 2024 г.'!Print_Titles</vt:lpstr>
      <vt:lpstr>'ДПФ - IV-то тримесечие 2024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2025-03-04T10:48:40Z</cp:lastPrinted>
  <dcterms:created xsi:type="dcterms:W3CDTF">2004-05-22T18:25:26Z</dcterms:created>
  <dcterms:modified xsi:type="dcterms:W3CDTF">2025-03-04T13:18:13Z</dcterms:modified>
</cp:coreProperties>
</file>