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F83" i="1" s="1"/>
  <c r="I83" i="1"/>
  <c r="H83" i="1"/>
  <c r="G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I77" i="1" s="1"/>
  <c r="H79" i="1"/>
  <c r="F79" i="1" s="1"/>
  <c r="G79" i="1"/>
  <c r="E79" i="1"/>
  <c r="E77" i="1" s="1"/>
  <c r="J78" i="1"/>
  <c r="J77" i="1" s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H76" i="1"/>
  <c r="F76" i="1" s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J56" i="1" s="1"/>
  <c r="I57" i="1"/>
  <c r="I56" i="1" s="1"/>
  <c r="H57" i="1"/>
  <c r="G57" i="1"/>
  <c r="F57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F47" i="1" s="1"/>
  <c r="I47" i="1"/>
  <c r="H47" i="1"/>
  <c r="G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F43" i="1" s="1"/>
  <c r="I43" i="1"/>
  <c r="H43" i="1"/>
  <c r="G43" i="1"/>
  <c r="E43" i="1"/>
  <c r="J42" i="1"/>
  <c r="I42" i="1"/>
  <c r="H42" i="1"/>
  <c r="F42" i="1" s="1"/>
  <c r="G42" i="1"/>
  <c r="E42" i="1"/>
  <c r="J41" i="1"/>
  <c r="F41" i="1" s="1"/>
  <c r="I41" i="1"/>
  <c r="H41" i="1"/>
  <c r="G41" i="1"/>
  <c r="E41" i="1"/>
  <c r="J40" i="1"/>
  <c r="I40" i="1"/>
  <c r="H40" i="1"/>
  <c r="F40" i="1" s="1"/>
  <c r="G40" i="1"/>
  <c r="G39" i="1" s="1"/>
  <c r="G38" i="1" s="1"/>
  <c r="E40" i="1"/>
  <c r="J39" i="1"/>
  <c r="J38" i="1" s="1"/>
  <c r="I39" i="1"/>
  <c r="E39" i="1"/>
  <c r="M38" i="1"/>
  <c r="L38" i="1"/>
  <c r="K38" i="1"/>
  <c r="I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F25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F23" i="1" s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J65" i="1" l="1"/>
  <c r="J105" i="1"/>
  <c r="E105" i="1"/>
  <c r="E65" i="1"/>
  <c r="F22" i="1"/>
  <c r="F39" i="1"/>
  <c r="F38" i="1" s="1"/>
  <c r="I66" i="1"/>
  <c r="F77" i="1"/>
  <c r="I22" i="1"/>
  <c r="I64" i="1" s="1"/>
  <c r="F56" i="1"/>
  <c r="G22" i="1"/>
  <c r="G64" i="1" s="1"/>
  <c r="G25" i="1"/>
  <c r="I86" i="1"/>
  <c r="H39" i="1"/>
  <c r="H38" i="1" s="1"/>
  <c r="H64" i="1" s="1"/>
  <c r="G68" i="1"/>
  <c r="F69" i="1"/>
  <c r="F68" i="1" s="1"/>
  <c r="G56" i="1"/>
  <c r="G77" i="1"/>
  <c r="G86" i="1"/>
  <c r="H105" i="1" l="1"/>
  <c r="H65" i="1"/>
  <c r="G66" i="1"/>
  <c r="G105" i="1" s="1"/>
  <c r="I105" i="1"/>
  <c r="I65" i="1"/>
  <c r="F66" i="1"/>
  <c r="F64" i="1"/>
  <c r="G65" i="1" l="1"/>
  <c r="F105" i="1"/>
  <c r="F6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<sst xmlns="http://schemas.openxmlformats.org/spreadsheetml/2006/main" count="247" uniqueCount="175">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</sst>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12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45657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19100901</v>
          </cell>
          <cell r="H90">
            <v>0</v>
          </cell>
          <cell r="I90">
            <v>41270</v>
          </cell>
          <cell r="J90">
            <v>12564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3000000</v>
          </cell>
          <cell r="G106">
            <v>2541923</v>
          </cell>
          <cell r="H106">
            <v>0</v>
          </cell>
          <cell r="I106">
            <v>10657</v>
          </cell>
          <cell r="J106">
            <v>914623</v>
          </cell>
        </row>
        <row r="110">
          <cell r="E110">
            <v>0</v>
          </cell>
          <cell r="G110">
            <v>28134</v>
          </cell>
          <cell r="H110">
            <v>-151</v>
          </cell>
          <cell r="I110">
            <v>0</v>
          </cell>
          <cell r="J110">
            <v>-927187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13103500</v>
          </cell>
          <cell r="G187">
            <v>10635494</v>
          </cell>
          <cell r="H187">
            <v>0</v>
          </cell>
          <cell r="I187">
            <v>-1757</v>
          </cell>
          <cell r="J187">
            <v>2469644</v>
          </cell>
        </row>
        <row r="190">
          <cell r="E190">
            <v>751000</v>
          </cell>
          <cell r="G190">
            <v>677361</v>
          </cell>
          <cell r="H190">
            <v>0</v>
          </cell>
          <cell r="I190">
            <v>-1904</v>
          </cell>
          <cell r="J190">
            <v>73542</v>
          </cell>
        </row>
        <row r="196">
          <cell r="E196">
            <v>1844200</v>
          </cell>
          <cell r="G196">
            <v>0</v>
          </cell>
          <cell r="H196">
            <v>0</v>
          </cell>
          <cell r="I196">
            <v>0</v>
          </cell>
          <cell r="J196">
            <v>1842757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2581400</v>
          </cell>
          <cell r="G205">
            <v>2305504</v>
          </cell>
          <cell r="H205">
            <v>16725</v>
          </cell>
          <cell r="I205">
            <v>220761</v>
          </cell>
          <cell r="J205">
            <v>0</v>
          </cell>
        </row>
        <row r="223">
          <cell r="E223">
            <v>52000</v>
          </cell>
          <cell r="G223">
            <v>50359</v>
          </cell>
          <cell r="H223">
            <v>0</v>
          </cell>
          <cell r="I223">
            <v>957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2351600</v>
          </cell>
          <cell r="G274">
            <v>2302139</v>
          </cell>
          <cell r="H274">
            <v>49208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10551</v>
          </cell>
          <cell r="G278">
            <v>10550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-486787</v>
          </cell>
          <cell r="G279">
            <v>24374</v>
          </cell>
          <cell r="H279">
            <v>0</v>
          </cell>
          <cell r="I279">
            <v>0</v>
          </cell>
          <cell r="J279">
            <v>-511163</v>
          </cell>
        </row>
        <row r="287">
          <cell r="E287">
            <v>1236614</v>
          </cell>
          <cell r="G287">
            <v>1232262</v>
          </cell>
          <cell r="H287">
            <v>2309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64078</v>
          </cell>
          <cell r="G378">
            <v>-4586242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511163</v>
          </cell>
          <cell r="H399">
            <v>0</v>
          </cell>
          <cell r="I399">
            <v>0</v>
          </cell>
          <cell r="J399">
            <v>-511163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4321021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-58779</v>
          </cell>
          <cell r="H527">
            <v>0</v>
          </cell>
          <cell r="I527">
            <v>-1312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-65796</v>
          </cell>
          <cell r="H547">
            <v>0</v>
          </cell>
          <cell r="I547">
            <v>2431</v>
          </cell>
          <cell r="J547">
            <v>64922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217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-74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-233261</v>
          </cell>
          <cell r="H594">
            <v>68250</v>
          </cell>
          <cell r="I594">
            <v>165011</v>
          </cell>
          <cell r="J594">
            <v>0</v>
          </cell>
        </row>
        <row r="597">
          <cell r="E597">
            <v>0</v>
          </cell>
          <cell r="G597">
            <v>-67700</v>
          </cell>
          <cell r="H597">
            <v>68250</v>
          </cell>
          <cell r="I597">
            <v>-550</v>
          </cell>
          <cell r="J597">
            <v>0</v>
          </cell>
        </row>
        <row r="608">
          <cell r="B608">
            <v>45665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45657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21380000</v>
      </c>
      <c r="F22" s="110">
        <f t="shared" si="0"/>
        <v>21722734</v>
      </c>
      <c r="G22" s="111">
        <f t="shared" si="0"/>
        <v>21670958</v>
      </c>
      <c r="H22" s="112">
        <f t="shared" si="0"/>
        <v>-151</v>
      </c>
      <c r="I22" s="112">
        <f t="shared" si="0"/>
        <v>51927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21380000</v>
      </c>
      <c r="F25" s="135">
        <f>+F26+F30+F31+F32+F33</f>
        <v>21722734</v>
      </c>
      <c r="G25" s="136">
        <f t="shared" ref="G25:M25" si="2">+G26+G30+G31+G32+G33</f>
        <v>21670958</v>
      </c>
      <c r="H25" s="137">
        <f>+H26+H30+H31+H32+H33</f>
        <v>-151</v>
      </c>
      <c r="I25" s="137">
        <f>+I26+I30+I31+I32+I33</f>
        <v>51927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18380000</v>
      </c>
      <c r="F30" s="170">
        <f t="shared" si="1"/>
        <v>19154735</v>
      </c>
      <c r="G30" s="171">
        <f>[1]OTCHET!G90+[1]OTCHET!G93+[1]OTCHET!G94</f>
        <v>19100901</v>
      </c>
      <c r="H30" s="172">
        <f>[1]OTCHET!H90+[1]OTCHET!H93+[1]OTCHET!H94</f>
        <v>0</v>
      </c>
      <c r="I30" s="172">
        <f>[1]OTCHET!I90+[1]OTCHET!I93+[1]OTCHET!I94</f>
        <v>41270</v>
      </c>
      <c r="J30" s="173">
        <f>[1]OTCHET!J90+[1]OTCHET!J93+[1]OTCHET!J94</f>
        <v>12564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3000000</v>
      </c>
      <c r="F31" s="176">
        <f t="shared" si="1"/>
        <v>3467203</v>
      </c>
      <c r="G31" s="177">
        <f>[1]OTCHET!G106</f>
        <v>2541923</v>
      </c>
      <c r="H31" s="178">
        <f>[1]OTCHET!H106</f>
        <v>0</v>
      </c>
      <c r="I31" s="178">
        <f>[1]OTCHET!I106</f>
        <v>10657</v>
      </c>
      <c r="J31" s="179">
        <f>[1]OTCHET!J106</f>
        <v>914623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-899204</v>
      </c>
      <c r="G32" s="177">
        <f>[1]OTCHET!G110+[1]OTCHET!G119+[1]OTCHET!G135+[1]OTCHET!G136</f>
        <v>28134</v>
      </c>
      <c r="H32" s="178">
        <f>[1]OTCHET!H110+[1]OTCHET!H119+[1]OTCHET!H135+[1]OTCHET!H136</f>
        <v>-151</v>
      </c>
      <c r="I32" s="178">
        <f>[1]OTCHET!I110+[1]OTCHET!I119+[1]OTCHET!I135+[1]OTCHET!I136</f>
        <v>0</v>
      </c>
      <c r="J32" s="179">
        <f>[1]OTCHET!J110+[1]OTCHET!J119+[1]OTCHET!J135+[1]OTCHET!J136</f>
        <v>-927187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21444078</v>
      </c>
      <c r="F38" s="217">
        <f t="shared" si="3"/>
        <v>21399122</v>
      </c>
      <c r="G38" s="218">
        <f t="shared" si="3"/>
        <v>17238043</v>
      </c>
      <c r="H38" s="219">
        <f t="shared" si="3"/>
        <v>68242</v>
      </c>
      <c r="I38" s="219">
        <f t="shared" si="3"/>
        <v>218057</v>
      </c>
      <c r="J38" s="220">
        <f t="shared" si="3"/>
        <v>3874780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15698700</v>
      </c>
      <c r="F39" s="229">
        <f t="shared" si="4"/>
        <v>15695137</v>
      </c>
      <c r="G39" s="230">
        <f t="shared" si="4"/>
        <v>11312855</v>
      </c>
      <c r="H39" s="231">
        <f t="shared" si="4"/>
        <v>0</v>
      </c>
      <c r="I39" s="231">
        <f t="shared" si="4"/>
        <v>-3661</v>
      </c>
      <c r="J39" s="232">
        <f t="shared" si="4"/>
        <v>4385943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13103500</v>
      </c>
      <c r="F40" s="237">
        <f t="shared" si="1"/>
        <v>13103381</v>
      </c>
      <c r="G40" s="238">
        <f>[1]OTCHET!G187</f>
        <v>10635494</v>
      </c>
      <c r="H40" s="239">
        <f>[1]OTCHET!H187</f>
        <v>0</v>
      </c>
      <c r="I40" s="239">
        <f>[1]OTCHET!I187</f>
        <v>-1757</v>
      </c>
      <c r="J40" s="240">
        <f>[1]OTCHET!J187</f>
        <v>2469644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751000</v>
      </c>
      <c r="F41" s="245">
        <f t="shared" si="1"/>
        <v>748999</v>
      </c>
      <c r="G41" s="246">
        <f>[1]OTCHET!G190</f>
        <v>677361</v>
      </c>
      <c r="H41" s="247">
        <f>[1]OTCHET!H190</f>
        <v>0</v>
      </c>
      <c r="I41" s="247">
        <f>[1]OTCHET!I190</f>
        <v>-1904</v>
      </c>
      <c r="J41" s="248">
        <f>[1]OTCHET!J190</f>
        <v>73542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1844200</v>
      </c>
      <c r="F42" s="252">
        <f t="shared" si="1"/>
        <v>1842757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1842757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4985000</v>
      </c>
      <c r="F43" s="258">
        <f t="shared" si="1"/>
        <v>4945653</v>
      </c>
      <c r="G43" s="259">
        <f>+[1]OTCHET!G205+[1]OTCHET!G223+[1]OTCHET!G274</f>
        <v>4658002</v>
      </c>
      <c r="H43" s="260">
        <f>+[1]OTCHET!H205+[1]OTCHET!H223+[1]OTCHET!H274</f>
        <v>65933</v>
      </c>
      <c r="I43" s="260">
        <f>+[1]OTCHET!I205+[1]OTCHET!I223+[1]OTCHET!I274</f>
        <v>221718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760378</v>
      </c>
      <c r="F49" s="176">
        <f t="shared" si="1"/>
        <v>758332</v>
      </c>
      <c r="G49" s="177">
        <f>[1]OTCHET!G278+[1]OTCHET!G279+[1]OTCHET!G287+[1]OTCHET!G290</f>
        <v>1267186</v>
      </c>
      <c r="H49" s="178">
        <f>[1]OTCHET!H278+[1]OTCHET!H279+[1]OTCHET!H287+[1]OTCHET!H290</f>
        <v>2309</v>
      </c>
      <c r="I49" s="178">
        <f>[1]OTCHET!I278+[1]OTCHET!I279+[1]OTCHET!I287+[1]OTCHET!I290</f>
        <v>0</v>
      </c>
      <c r="J49" s="179">
        <f>[1]OTCHET!J278+[1]OTCHET!J279+[1]OTCHET!J287+[1]OTCHET!J290</f>
        <v>-511163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64078</v>
      </c>
      <c r="F56" s="301">
        <f t="shared" si="5"/>
        <v>-265221</v>
      </c>
      <c r="G56" s="302">
        <f t="shared" si="5"/>
        <v>-4075079</v>
      </c>
      <c r="H56" s="303">
        <f t="shared" si="5"/>
        <v>0</v>
      </c>
      <c r="I56" s="304">
        <f t="shared" si="5"/>
        <v>0</v>
      </c>
      <c r="J56" s="305">
        <f t="shared" si="5"/>
        <v>3809858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64078</v>
      </c>
      <c r="F57" s="307">
        <f t="shared" si="1"/>
        <v>-4586242</v>
      </c>
      <c r="G57" s="308">
        <f>+[1]OTCHET!G364+[1]OTCHET!G378+[1]OTCHET!G391</f>
        <v>-4586242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511163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-511163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4321021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4321021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58391</v>
      </c>
      <c r="G64" s="345">
        <f t="shared" si="6"/>
        <v>357836</v>
      </c>
      <c r="H64" s="346">
        <f t="shared" si="6"/>
        <v>-68393</v>
      </c>
      <c r="I64" s="346">
        <f t="shared" si="6"/>
        <v>-166130</v>
      </c>
      <c r="J64" s="347">
        <f t="shared" si="6"/>
        <v>-64922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-58391</v>
      </c>
      <c r="G66" s="357">
        <f t="shared" ref="G66:L66" si="8">SUM(+G68+G76+G77+G84+G85+G86+G89+G90+G91+G92+G93+G94+G95)</f>
        <v>-357836</v>
      </c>
      <c r="H66" s="358">
        <f>SUM(+H68+H76+H77+H84+H85+H86+H89+H90+H91+H92+H93+H94+H95)</f>
        <v>68393</v>
      </c>
      <c r="I66" s="358">
        <f>SUM(+I68+I76+I77+I84+I85+I86+I89+I90+I91+I92+I93+I94+I95)</f>
        <v>166130</v>
      </c>
      <c r="J66" s="359">
        <f>SUM(+J68+J76+J77+J84+J85+J86+J89+J90+J91+J92+J93+J94+J95)</f>
        <v>64922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-58534</v>
      </c>
      <c r="G86" s="318">
        <f t="shared" ref="G86:M86" si="11">+G87+G88</f>
        <v>-124575</v>
      </c>
      <c r="H86" s="319">
        <f>+H87+H88</f>
        <v>0</v>
      </c>
      <c r="I86" s="319">
        <f>+I87+I88</f>
        <v>1119</v>
      </c>
      <c r="J86" s="320">
        <f>+J87+J88</f>
        <v>64922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-58534</v>
      </c>
      <c r="G88" s="391">
        <f>+[1]OTCHET!G524+[1]OTCHET!G527+[1]OTCHET!G547</f>
        <v>-124575</v>
      </c>
      <c r="H88" s="392">
        <f>+[1]OTCHET!H524+[1]OTCHET!H527+[1]OTCHET!H547</f>
        <v>0</v>
      </c>
      <c r="I88" s="392">
        <f>+[1]OTCHET!I524+[1]OTCHET!I527+[1]OTCHET!I547</f>
        <v>1119</v>
      </c>
      <c r="J88" s="393">
        <f>+[1]OTCHET!J524+[1]OTCHET!J527+[1]OTCHET!J547</f>
        <v>64922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217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217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-74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-74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0</v>
      </c>
      <c r="G93" s="177">
        <f>+[1]OTCHET!G590+[1]OTCHET!G591</f>
        <v>0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0</v>
      </c>
      <c r="G94" s="177">
        <f>+[1]OTCHET!G592+[1]OTCHET!G593</f>
        <v>0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-233261</v>
      </c>
      <c r="H95" s="130">
        <f>[1]OTCHET!H594</f>
        <v>68250</v>
      </c>
      <c r="I95" s="130">
        <f>[1]OTCHET!I594</f>
        <v>165011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-67700</v>
      </c>
      <c r="H96" s="406">
        <f>+[1]OTCHET!H597</f>
        <v>68250</v>
      </c>
      <c r="I96" s="406">
        <f>+[1]OTCHET!I597</f>
        <v>-550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45665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2025-04-15T09:19:32Z</dcterms:created>
  <dcterms:modified xsi:type="dcterms:W3CDTF">2025-04-15T09:20:23Z</dcterms:modified>
</cp:coreProperties>
</file>