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Analizi\000\Min_dohodnost\2025.03.31\"/>
    </mc:Choice>
  </mc:AlternateContent>
  <bookViews>
    <workbookView xWindow="0" yWindow="0" windowWidth="27870" windowHeight="12885"/>
  </bookViews>
  <sheets>
    <sheet name="Доходност 31.03.2023-31.03.2025" sheetId="1" r:id="rId1"/>
  </sheets>
  <definedNames>
    <definedName name="_xlnm.Print_Area" localSheetId="0">'Доходност 31.03.2023-31.03.2025'!$A$1:$S$78</definedName>
    <definedName name="_xlnm.Print_Titles" localSheetId="0">'Доходност 31.03.2023-31.03.2025'!$1:$1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9" i="1" l="1"/>
  <c r="J50" i="1"/>
  <c r="J27" i="1"/>
  <c r="H15" i="1"/>
  <c r="G6" i="1"/>
  <c r="F14" i="1"/>
  <c r="F15" i="1"/>
  <c r="H14" i="1"/>
  <c r="G14" i="1"/>
  <c r="F13" i="1"/>
  <c r="H12" i="1"/>
  <c r="G12" i="1"/>
  <c r="F11" i="1"/>
  <c r="H10" i="1"/>
  <c r="G10" i="1"/>
  <c r="F9" i="1"/>
  <c r="H8" i="1"/>
  <c r="G8" i="1"/>
  <c r="F7" i="1"/>
  <c r="H6" i="1"/>
  <c r="F6" i="1"/>
  <c r="K5" i="1"/>
  <c r="K4" i="1"/>
  <c r="J4" i="1"/>
  <c r="F52" i="1" l="1"/>
  <c r="F53" i="1"/>
  <c r="F54" i="1"/>
  <c r="F55" i="1"/>
  <c r="F56" i="1"/>
  <c r="F57" i="1"/>
  <c r="F58" i="1"/>
  <c r="F59" i="1"/>
  <c r="F60" i="1"/>
  <c r="F61" i="1"/>
  <c r="K6" i="1"/>
  <c r="G16" i="1"/>
  <c r="G7" i="1"/>
  <c r="G9" i="1"/>
  <c r="G11" i="1"/>
  <c r="G13" i="1"/>
  <c r="G15" i="1"/>
  <c r="H7" i="1"/>
  <c r="F8" i="1"/>
  <c r="H9" i="1"/>
  <c r="F10" i="1"/>
  <c r="H11" i="1"/>
  <c r="F12" i="1"/>
  <c r="H13" i="1"/>
  <c r="G37" i="1" l="1"/>
  <c r="G35" i="1"/>
  <c r="G33" i="1"/>
  <c r="G31" i="1"/>
  <c r="G38" i="1"/>
  <c r="G36" i="1"/>
  <c r="G32" i="1"/>
  <c r="G30" i="1"/>
  <c r="K29" i="1"/>
  <c r="G29" i="1"/>
  <c r="G34" i="1"/>
  <c r="K28" i="1" l="1"/>
  <c r="F38" i="1"/>
  <c r="F36" i="1"/>
  <c r="F34" i="1"/>
  <c r="F32" i="1"/>
  <c r="F37" i="1"/>
  <c r="F35" i="1"/>
  <c r="F33" i="1"/>
  <c r="F31" i="1"/>
  <c r="F29" i="1"/>
  <c r="F30" i="1"/>
  <c r="H29" i="1"/>
  <c r="H37" i="1"/>
  <c r="K27" i="1"/>
  <c r="H38" i="1"/>
  <c r="H36" i="1"/>
  <c r="H34" i="1"/>
  <c r="H32" i="1"/>
  <c r="H30" i="1"/>
  <c r="H35" i="1"/>
  <c r="H33" i="1"/>
  <c r="H31" i="1"/>
</calcChain>
</file>

<file path=xl/sharedStrings.xml><?xml version="1.0" encoding="utf-8"?>
<sst xmlns="http://schemas.openxmlformats.org/spreadsheetml/2006/main" count="75" uniqueCount="53">
  <si>
    <t>№ по ред</t>
  </si>
  <si>
    <t>Пенсионни фондове</t>
  </si>
  <si>
    <t>Немодифициран  относителен дял</t>
  </si>
  <si>
    <t>Модифициран относителен дял</t>
  </si>
  <si>
    <t>Доходност за последния
 24-месечен период  на годишна база</t>
  </si>
  <si>
    <t xml:space="preserve">УПФ "Доверие" </t>
  </si>
  <si>
    <t xml:space="preserve">УПФ "Съгласие" </t>
  </si>
  <si>
    <t xml:space="preserve">УПФ "ДСК-Родина" </t>
  </si>
  <si>
    <t>"ЗУПФ Алианц България"</t>
  </si>
  <si>
    <t xml:space="preserve">"УПФ ОББ" </t>
  </si>
  <si>
    <t xml:space="preserve">УПФ "ЦКБ-Сила" </t>
  </si>
  <si>
    <t>"УПФ - Бъдеще"</t>
  </si>
  <si>
    <t>УПФ "Топлина"</t>
  </si>
  <si>
    <t>УПФ "ПОИ"*</t>
  </si>
  <si>
    <t>УПФ "ДаллБогг: Живот и Здраве"</t>
  </si>
  <si>
    <t>Немодифицирана претеглена доходност</t>
  </si>
  <si>
    <t>Модифицирана претеглена доходност (среднопретеглена доходност)</t>
  </si>
  <si>
    <t>Средноаритметична доходност</t>
  </si>
  <si>
    <t>Минимална доходност</t>
  </si>
  <si>
    <t>Горна граница, съгласно чл. 193, ал. 7 от КСО</t>
  </si>
  <si>
    <t>* УПФ "Пенсионноосигурителен институт"</t>
  </si>
  <si>
    <t>Немодифициран относителен дял</t>
  </si>
  <si>
    <t xml:space="preserve">ППФ "Доверие" </t>
  </si>
  <si>
    <t xml:space="preserve">ППФ "Съгласие" </t>
  </si>
  <si>
    <t xml:space="preserve">ППФ "ДСК-Родина" </t>
  </si>
  <si>
    <t xml:space="preserve">"ЗППФ Алианц България" </t>
  </si>
  <si>
    <t xml:space="preserve">"ППФ ОББ" </t>
  </si>
  <si>
    <t xml:space="preserve">ППФ "ЦКБ-Сила" </t>
  </si>
  <si>
    <t>"ППФ - Бъдеще"</t>
  </si>
  <si>
    <t>ППФ "Топлина"</t>
  </si>
  <si>
    <t>ППФ "ПОИ"*</t>
  </si>
  <si>
    <t>ППФ "ДаллБогг: Живот и Здраве"</t>
  </si>
  <si>
    <t>* ППФ "Пенсионноосигурителен институт"</t>
  </si>
  <si>
    <t xml:space="preserve">ДПФ "Доверие" </t>
  </si>
  <si>
    <t xml:space="preserve">ДПФ "Съгласие" </t>
  </si>
  <si>
    <t xml:space="preserve">ДПФ "ДСК-Родина" </t>
  </si>
  <si>
    <t xml:space="preserve">"ДПФ Алианц България" </t>
  </si>
  <si>
    <t xml:space="preserve">"ДПФ ОББ" </t>
  </si>
  <si>
    <t xml:space="preserve">ДПФ "ЦКБ-Сила" </t>
  </si>
  <si>
    <t>"ДПФ - Бъдеще"</t>
  </si>
  <si>
    <t>ДПФ "Топлина"</t>
  </si>
  <si>
    <t>ДПФ "ПОИ"*</t>
  </si>
  <si>
    <t>ДПФ "ДаллБогг: Живот и Здраве"</t>
  </si>
  <si>
    <t>* ДПФ "Пенсионноосигурителен институт"</t>
  </si>
  <si>
    <t xml:space="preserve">ДПФПС "ДСК-Родина" </t>
  </si>
  <si>
    <t>Забележки:</t>
  </si>
  <si>
    <t>1. Немодифициран относителен дял е пазарният дял на всеки един пенсионен фонд, изчислен на база нетните активи на фонда в общата сума от нетните активи на фондовете от даден вид, участващи в определянето на средната претеглена доходност.</t>
  </si>
  <si>
    <t>2. Модифициран относителен дял е ограниченият пазарнен дял на всеки един пенсионен фонд, изчислен на база нетните активи на фонда в общата сума от нетните активи на фондовете от даден вид, участващи в определянето на средната претеглена доходност, по реда на Наредба № 12 от 10.12.2003 г. на КФН.</t>
  </si>
  <si>
    <t>ДОХОДНОСТ НА ФОНДОВЕТЕ ЗА ДОПЪЛНИТЕЛНО ПЕНСИОННО ОСИГУРЯВАНЕ ЗА ПЕРИОДА 31.03.2023 г. - 31.03.2025 г. НА ГОДИШНА БАЗА</t>
  </si>
  <si>
    <t>ДОХОДНОСТ НА УНИВЕРСАЛНИТЕ ПЕНСИОННИ ФОНДОВЕ
ЗА ПЕРИОДА 31.03.2023 г. - 31.03.2025 г.</t>
  </si>
  <si>
    <t>ДОХОДНОСТ НА ПРОФЕСИОНАЛНИТЕ ПЕНСИОННИ ФОНДОВЕ
ЗА ПЕРИОДА 31.03.2023 г. - 31.03.2025 г.</t>
  </si>
  <si>
    <t>ДОХОДНОСТ НА ДОБРОВОЛНИТЕ ПЕНСИОННИ ФОНДОВЕ
ЗА ПЕРИОДА 31.03.2023 г. - 31.03.2025 г.</t>
  </si>
  <si>
    <t>ДОХОДНОСТ НА ДОБРОВОЛНИЯ ПЕНСИОНЕН ФОНД
ПО ПРОФЕСИОНАЛНИ СХЕМИ
ЗА ПЕРИОДА 31.03.2023 г. - 31.03.2025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</si>
</sst>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л_в_-;\-* #,##0.00\ _л_в_-;_-* &quot;-&quot;??\ _л_в_-;_-@_-"/>
  </numFmts>
  <fonts count="30" x14ac:knownFonts="1">
    <font>
      <sz val="10"/>
      <name val="Arial"/>
      <family val="2"/>
      <charset val="204"/>
    </font>
    <font>
      <sz val="9"/>
      <color rgb="FFFF0000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indexed="9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b/>
      <sz val="9"/>
      <color rgb="FFFF000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9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2"/>
      <color rgb="FFFF0000"/>
      <name val="Times New Roman"/>
      <family val="1"/>
      <charset val="204"/>
    </font>
    <font>
      <sz val="10"/>
      <color theme="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0"/>
      <name val="Arial"/>
      <family val="2"/>
      <charset val="204"/>
    </font>
    <font>
      <b/>
      <sz val="10"/>
      <color indexed="9"/>
      <name val="Arial"/>
      <family val="2"/>
      <charset val="204"/>
    </font>
    <font>
      <b/>
      <sz val="10"/>
      <color rgb="FFFF0000"/>
      <name val="Arial"/>
      <family val="2"/>
      <charset val="204"/>
    </font>
    <font>
      <b/>
      <sz val="10"/>
      <color rgb="FFFF0000"/>
      <name val="Arial"/>
      <family val="2"/>
    </font>
    <font>
      <sz val="10"/>
      <color indexed="9"/>
      <name val="Arial"/>
      <family val="2"/>
      <charset val="204"/>
    </font>
    <font>
      <sz val="10"/>
      <color rgb="FFFF0000"/>
      <name val="Arial"/>
      <family val="2"/>
      <charset val="204"/>
    </font>
    <font>
      <sz val="8"/>
      <color indexed="9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sz val="8"/>
      <name val="Times New Roman"/>
      <family val="1"/>
      <charset val="204"/>
    </font>
    <font>
      <sz val="9"/>
      <color indexed="9"/>
      <name val="Times New Roman"/>
      <family val="1"/>
      <charset val="204"/>
    </font>
    <font>
      <sz val="9"/>
      <color theme="0"/>
      <name val="Times New Roman"/>
      <family val="1"/>
      <charset val="204"/>
    </font>
    <font>
      <b/>
      <sz val="2"/>
      <color theme="0"/>
      <name val="Times New Roman"/>
      <family val="1"/>
      <charset val="204"/>
    </font>
    <font>
      <sz val="5"/>
      <color theme="0"/>
      <name val="Times New Roman"/>
      <family val="1"/>
      <charset val="204"/>
    </font>
    <font>
      <b/>
      <sz val="9"/>
      <color theme="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96">
    <xf numFmtId="0" fontId="0" fillId="0" borderId="0" xfId="0"/>
    <xf numFmtId="0" fontId="4" fillId="2" borderId="0" xfId="0" applyFont="1" applyFill="1" applyAlignment="1">
      <alignment horizontal="center"/>
    </xf>
    <xf numFmtId="0" fontId="4" fillId="2" borderId="0" xfId="0" applyFont="1" applyFill="1"/>
    <xf numFmtId="0" fontId="5" fillId="2" borderId="0" xfId="0" applyFont="1" applyFill="1" applyBorder="1" applyAlignment="1">
      <alignment horizontal="center" wrapText="1"/>
    </xf>
    <xf numFmtId="0" fontId="6" fillId="2" borderId="0" xfId="0" applyFont="1" applyFill="1" applyAlignment="1">
      <alignment horizontal="center" wrapText="1"/>
    </xf>
    <xf numFmtId="0" fontId="7" fillId="2" borderId="0" xfId="0" applyFont="1" applyFill="1" applyAlignment="1">
      <alignment horizontal="center" wrapText="1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  <xf numFmtId="0" fontId="10" fillId="2" borderId="0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center" wrapText="1"/>
    </xf>
    <xf numFmtId="2" fontId="4" fillId="2" borderId="0" xfId="0" applyNumberFormat="1" applyFont="1" applyFill="1"/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1" fillId="2" borderId="0" xfId="0" applyFont="1" applyFill="1"/>
    <xf numFmtId="10" fontId="1" fillId="2" borderId="0" xfId="0" applyNumberFormat="1" applyFont="1" applyFill="1" applyAlignment="1">
      <alignment horizontal="center"/>
    </xf>
    <xf numFmtId="2" fontId="1" fillId="2" borderId="0" xfId="0" applyNumberFormat="1" applyFont="1" applyFill="1"/>
    <xf numFmtId="0" fontId="5" fillId="2" borderId="5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left"/>
    </xf>
    <xf numFmtId="10" fontId="5" fillId="2" borderId="6" xfId="0" applyNumberFormat="1" applyFont="1" applyFill="1" applyBorder="1" applyAlignment="1">
      <alignment horizontal="right" indent="1"/>
    </xf>
    <xf numFmtId="10" fontId="5" fillId="2" borderId="7" xfId="0" applyNumberFormat="1" applyFont="1" applyFill="1" applyBorder="1" applyAlignment="1">
      <alignment horizontal="right" indent="1"/>
    </xf>
    <xf numFmtId="10" fontId="13" fillId="2" borderId="0" xfId="0" applyNumberFormat="1" applyFont="1" applyFill="1" applyBorder="1" applyAlignment="1">
      <alignment horizontal="center"/>
    </xf>
    <xf numFmtId="10" fontId="11" fillId="2" borderId="0" xfId="0" applyNumberFormat="1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5" fillId="2" borderId="6" xfId="0" applyFont="1" applyFill="1" applyBorder="1" applyAlignment="1">
      <alignment wrapText="1"/>
    </xf>
    <xf numFmtId="0" fontId="5" fillId="2" borderId="6" xfId="0" applyFont="1" applyFill="1" applyBorder="1" applyAlignment="1"/>
    <xf numFmtId="10" fontId="9" fillId="2" borderId="7" xfId="0" applyNumberFormat="1" applyFont="1" applyFill="1" applyBorder="1" applyAlignment="1">
      <alignment horizontal="right" indent="1"/>
    </xf>
    <xf numFmtId="10" fontId="14" fillId="2" borderId="0" xfId="0" applyNumberFormat="1" applyFont="1" applyFill="1" applyBorder="1" applyAlignment="1">
      <alignment horizontal="center"/>
    </xf>
    <xf numFmtId="10" fontId="7" fillId="2" borderId="0" xfId="0" applyNumberFormat="1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5" fillId="2" borderId="0" xfId="0" applyFont="1" applyFill="1" applyAlignment="1">
      <alignment horizontal="center" wrapText="1"/>
    </xf>
    <xf numFmtId="0" fontId="16" fillId="2" borderId="0" xfId="0" applyFont="1" applyFill="1" applyAlignment="1">
      <alignment horizontal="center" wrapText="1"/>
    </xf>
    <xf numFmtId="0" fontId="17" fillId="2" borderId="0" xfId="0" applyFont="1" applyFill="1" applyAlignment="1">
      <alignment horizontal="center" wrapText="1"/>
    </xf>
    <xf numFmtId="0" fontId="18" fillId="2" borderId="0" xfId="0" applyFont="1" applyFill="1" applyAlignment="1">
      <alignment horizontal="center" wrapText="1"/>
    </xf>
    <xf numFmtId="10" fontId="5" fillId="2" borderId="6" xfId="0" applyNumberFormat="1" applyFont="1" applyFill="1" applyBorder="1" applyAlignment="1">
      <alignment horizontal="right" wrapText="1" indent="1"/>
    </xf>
    <xf numFmtId="10" fontId="5" fillId="2" borderId="7" xfId="0" applyNumberFormat="1" applyFont="1" applyFill="1" applyBorder="1" applyAlignment="1">
      <alignment horizontal="right" wrapText="1" indent="1"/>
    </xf>
    <xf numFmtId="10" fontId="13" fillId="2" borderId="0" xfId="2" applyNumberFormat="1" applyFont="1" applyFill="1" applyBorder="1" applyAlignment="1">
      <alignment horizontal="center"/>
    </xf>
    <xf numFmtId="10" fontId="9" fillId="2" borderId="7" xfId="0" applyNumberFormat="1" applyFont="1" applyFill="1" applyBorder="1" applyAlignment="1">
      <alignment horizontal="right" wrapText="1" indent="1"/>
    </xf>
    <xf numFmtId="10" fontId="19" fillId="2" borderId="0" xfId="1" applyNumberFormat="1" applyFont="1" applyFill="1" applyBorder="1" applyAlignment="1">
      <alignment horizontal="center"/>
    </xf>
    <xf numFmtId="10" fontId="18" fillId="2" borderId="0" xfId="1" applyNumberFormat="1" applyFont="1" applyFill="1" applyBorder="1" applyAlignment="1">
      <alignment horizontal="center"/>
    </xf>
    <xf numFmtId="10" fontId="17" fillId="2" borderId="0" xfId="1" applyNumberFormat="1" applyFont="1" applyFill="1" applyBorder="1" applyAlignment="1">
      <alignment horizontal="center"/>
    </xf>
    <xf numFmtId="10" fontId="9" fillId="2" borderId="12" xfId="0" applyNumberFormat="1" applyFont="1" applyFill="1" applyBorder="1" applyAlignment="1">
      <alignment horizontal="right" wrapText="1" indent="1"/>
    </xf>
    <xf numFmtId="0" fontId="5" fillId="2" borderId="0" xfId="0" applyFont="1" applyFill="1" applyAlignment="1">
      <alignment horizontal="center"/>
    </xf>
    <xf numFmtId="0" fontId="20" fillId="2" borderId="0" xfId="0" applyFont="1" applyFill="1" applyAlignment="1">
      <alignment horizontal="center" wrapText="1"/>
    </xf>
    <xf numFmtId="0" fontId="21" fillId="2" borderId="0" xfId="0" applyFont="1" applyFill="1" applyAlignment="1">
      <alignment horizontal="center" wrapText="1"/>
    </xf>
    <xf numFmtId="0" fontId="5" fillId="2" borderId="0" xfId="0" applyFont="1" applyFill="1" applyAlignment="1">
      <alignment vertical="center" wrapText="1"/>
    </xf>
    <xf numFmtId="0" fontId="0" fillId="2" borderId="0" xfId="0" applyFill="1" applyAlignment="1">
      <alignment vertical="center" wrapText="1"/>
    </xf>
    <xf numFmtId="0" fontId="8" fillId="2" borderId="0" xfId="0" applyFont="1" applyFill="1"/>
    <xf numFmtId="0" fontId="22" fillId="2" borderId="0" xfId="0" applyFont="1" applyFill="1" applyBorder="1" applyAlignment="1">
      <alignment horizontal="center" vertical="center" wrapText="1"/>
    </xf>
    <xf numFmtId="0" fontId="23" fillId="2" borderId="0" xfId="0" applyFont="1" applyFill="1" applyBorder="1" applyAlignment="1">
      <alignment horizontal="center" vertical="center" wrapText="1"/>
    </xf>
    <xf numFmtId="0" fontId="24" fillId="2" borderId="5" xfId="0" applyFont="1" applyFill="1" applyBorder="1" applyAlignment="1">
      <alignment horizontal="center" vertical="center" wrapText="1"/>
    </xf>
    <xf numFmtId="0" fontId="24" fillId="2" borderId="6" xfId="0" applyFont="1" applyFill="1" applyBorder="1" applyAlignment="1">
      <alignment horizontal="center" vertical="center" wrapText="1"/>
    </xf>
    <xf numFmtId="0" fontId="24" fillId="2" borderId="7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left" wrapText="1"/>
    </xf>
    <xf numFmtId="10" fontId="14" fillId="2" borderId="0" xfId="0" applyNumberFormat="1" applyFont="1" applyFill="1" applyBorder="1" applyAlignment="1">
      <alignment horizontal="right"/>
    </xf>
    <xf numFmtId="10" fontId="9" fillId="2" borderId="0" xfId="0" applyNumberFormat="1" applyFont="1" applyFill="1" applyBorder="1" applyAlignment="1">
      <alignment horizontal="center"/>
    </xf>
    <xf numFmtId="10" fontId="9" fillId="2" borderId="12" xfId="0" applyNumberFormat="1" applyFont="1" applyFill="1" applyBorder="1" applyAlignment="1">
      <alignment horizontal="right" indent="1"/>
    </xf>
    <xf numFmtId="10" fontId="6" fillId="2" borderId="0" xfId="0" applyNumberFormat="1" applyFont="1" applyFill="1" applyBorder="1" applyAlignment="1">
      <alignment horizontal="center"/>
    </xf>
    <xf numFmtId="0" fontId="5" fillId="2" borderId="0" xfId="0" applyFont="1" applyFill="1" applyBorder="1" applyAlignment="1">
      <alignment horizontal="right" wrapText="1"/>
    </xf>
    <xf numFmtId="10" fontId="9" fillId="2" borderId="0" xfId="0" applyNumberFormat="1" applyFont="1" applyFill="1" applyBorder="1" applyAlignment="1">
      <alignment horizontal="right"/>
    </xf>
    <xf numFmtId="0" fontId="25" fillId="2" borderId="0" xfId="0" applyFont="1" applyFill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5" fillId="2" borderId="10" xfId="0" applyFont="1" applyFill="1" applyBorder="1" applyAlignment="1">
      <alignment horizontal="left"/>
    </xf>
    <xf numFmtId="10" fontId="5" fillId="2" borderId="10" xfId="0" applyNumberFormat="1" applyFont="1" applyFill="1" applyBorder="1" applyAlignment="1">
      <alignment horizontal="right" indent="1"/>
    </xf>
    <xf numFmtId="10" fontId="5" fillId="2" borderId="10" xfId="2" applyNumberFormat="1" applyFont="1" applyFill="1" applyBorder="1" applyAlignment="1">
      <alignment horizontal="right" indent="1"/>
    </xf>
    <xf numFmtId="0" fontId="25" fillId="2" borderId="0" xfId="0" applyFont="1" applyFill="1"/>
    <xf numFmtId="0" fontId="8" fillId="2" borderId="0" xfId="0" applyFont="1" applyFill="1" applyBorder="1"/>
    <xf numFmtId="0" fontId="4" fillId="2" borderId="0" xfId="0" applyFont="1" applyFill="1" applyAlignment="1">
      <alignment horizontal="left" wrapText="1"/>
    </xf>
    <xf numFmtId="0" fontId="9" fillId="2" borderId="5" xfId="0" applyFont="1" applyFill="1" applyBorder="1" applyAlignment="1">
      <alignment horizontal="right" wrapText="1" indent="1"/>
    </xf>
    <xf numFmtId="0" fontId="9" fillId="2" borderId="6" xfId="0" applyFont="1" applyFill="1" applyBorder="1" applyAlignment="1">
      <alignment horizontal="right" wrapText="1" indent="1"/>
    </xf>
    <xf numFmtId="0" fontId="3" fillId="2" borderId="0" xfId="0" applyFont="1" applyFill="1" applyAlignment="1">
      <alignment horizontal="center" wrapText="1"/>
    </xf>
    <xf numFmtId="0" fontId="9" fillId="2" borderId="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right" wrapText="1" indent="1"/>
    </xf>
    <xf numFmtId="0" fontId="5" fillId="2" borderId="6" xfId="0" applyFont="1" applyFill="1" applyBorder="1" applyAlignment="1">
      <alignment horizontal="right" wrapText="1" indent="1"/>
    </xf>
    <xf numFmtId="0" fontId="5" fillId="2" borderId="9" xfId="0" applyFont="1" applyFill="1" applyBorder="1" applyAlignment="1">
      <alignment horizontal="right" wrapText="1" indent="1"/>
    </xf>
    <xf numFmtId="0" fontId="5" fillId="2" borderId="10" xfId="0" applyFont="1" applyFill="1" applyBorder="1" applyAlignment="1">
      <alignment horizontal="right" wrapText="1" indent="1"/>
    </xf>
    <xf numFmtId="0" fontId="11" fillId="2" borderId="11" xfId="0" applyFont="1" applyFill="1" applyBorder="1" applyAlignment="1">
      <alignment horizontal="left" wrapText="1"/>
    </xf>
    <xf numFmtId="0" fontId="5" fillId="2" borderId="0" xfId="0" applyFont="1" applyFill="1" applyAlignment="1">
      <alignment horizontal="left"/>
    </xf>
    <xf numFmtId="0" fontId="5" fillId="2" borderId="11" xfId="0" applyFont="1" applyFill="1" applyBorder="1" applyAlignment="1">
      <alignment horizontal="left" wrapText="1"/>
    </xf>
    <xf numFmtId="0" fontId="4" fillId="2" borderId="0" xfId="0" applyFont="1" applyFill="1" applyAlignment="1">
      <alignment horizontal="left"/>
    </xf>
    <xf numFmtId="0" fontId="4" fillId="2" borderId="0" xfId="0" applyFont="1" applyFill="1" applyAlignment="1">
      <alignment horizontal="left" wrapText="1"/>
    </xf>
    <xf numFmtId="0" fontId="4" fillId="3" borderId="0" xfId="0" applyFont="1" applyFill="1" applyAlignment="1">
      <alignment horizontal="left" wrapText="1"/>
    </xf>
    <xf numFmtId="0" fontId="1" fillId="2" borderId="0" xfId="0" applyFont="1" applyFill="1" applyBorder="1" applyAlignment="1">
      <alignment horizontal="right"/>
    </xf>
    <xf numFmtId="10" fontId="26" fillId="2" borderId="0" xfId="0" applyNumberFormat="1" applyFont="1" applyFill="1" applyAlignment="1">
      <alignment horizontal="center"/>
    </xf>
    <xf numFmtId="0" fontId="26" fillId="2" borderId="0" xfId="0" applyFont="1" applyFill="1" applyAlignment="1">
      <alignment horizontal="center"/>
    </xf>
    <xf numFmtId="0" fontId="27" fillId="2" borderId="0" xfId="0" applyFont="1" applyFill="1" applyAlignment="1">
      <alignment horizontal="center" wrapText="1"/>
    </xf>
    <xf numFmtId="0" fontId="28" fillId="2" borderId="0" xfId="0" applyFont="1" applyFill="1" applyAlignment="1">
      <alignment horizontal="left" wrapText="1"/>
    </xf>
    <xf numFmtId="0" fontId="29" fillId="2" borderId="0" xfId="0" applyFont="1" applyFill="1" applyAlignment="1">
      <alignment horizontal="center"/>
    </xf>
    <xf numFmtId="0" fontId="13" fillId="2" borderId="0" xfId="0" applyFont="1" applyFill="1" applyBorder="1" applyAlignment="1">
      <alignment horizontal="center" vertical="center" wrapText="1"/>
    </xf>
    <xf numFmtId="0" fontId="29" fillId="2" borderId="0" xfId="0" applyFont="1" applyFill="1"/>
    <xf numFmtId="0" fontId="28" fillId="0" borderId="0" xfId="0" applyFont="1" applyFill="1" applyAlignment="1">
      <alignment horizontal="left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3366FF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'Доходност 31.03.2023-31.03.2025'!$J$4</c:f>
          <c:strCache>
            <c:ptCount val="1"/>
            <c:pt idx="0">
              <c:v>ДОХОДНОСТ НА УНИВЕРСАЛНИТЕ ПЕНСИОННИ ФОНДОВЕ
ЗА ПЕРИОДА 31.03.2023 г. - 31.03.2025 г. НА ГОДИШНА БАЗА</c:v>
            </c:pt>
          </c:strCache>
        </c:strRef>
      </c:tx>
      <c:layout>
        <c:manualLayout>
          <c:xMode val="edge"/>
          <c:yMode val="edge"/>
          <c:x val="0.24516937128407509"/>
          <c:y val="1.3824884792626838E-2"/>
        </c:manualLayout>
      </c:layout>
      <c:overlay val="0"/>
      <c:spPr>
        <a:noFill/>
        <a:ln w="25400">
          <a:noFill/>
        </a:ln>
        <a:effectLst/>
        <a:scene3d>
          <a:camera prst="orthographicFront"/>
          <a:lightRig rig="threePt" dir="t"/>
        </a:scene3d>
        <a:sp3d prstMaterial="matte"/>
      </c:spPr>
      <c:txPr>
        <a:bodyPr/>
        <a:lstStyle/>
        <a:p>
          <a:pPr algn="ctr">
            <a:defRPr sz="1000" b="0" i="0" u="none" strike="noStrike" kern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Times New Roman"/>
              <a:ea typeface="Times New Roman"/>
              <a:cs typeface="Times New Roman"/>
            </a:defRPr>
          </a:pPr>
          <a:endParaRPr lang="bg-BG"/>
        </a:p>
      </c:txPr>
    </c:title>
    <c:autoTitleDeleted val="0"/>
    <c:plotArea>
      <c:layout>
        <c:manualLayout>
          <c:layoutTarget val="inner"/>
          <c:xMode val="edge"/>
          <c:yMode val="edge"/>
          <c:x val="6.1594225721784787E-2"/>
          <c:y val="0.14285703443696043"/>
          <c:w val="0.79446955380577411"/>
          <c:h val="0.7142857142857146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CC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-3.1335683509596552E-3"/>
                  <c:y val="-9.25925925925931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6D1F-4014-BF71-153B8BD4C623}"/>
                </c:ext>
              </c:extLst>
            </c:dLbl>
            <c:dLbl>
              <c:idx val="2"/>
              <c:layout>
                <c:manualLayout>
                  <c:x val="-2.872404472784769E-17"/>
                  <c:y val="-1.543209876543215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6D1F-4014-BF71-153B8BD4C623}"/>
                </c:ext>
              </c:extLst>
            </c:dLbl>
            <c:dLbl>
              <c:idx val="5"/>
              <c:layout>
                <c:manualLayout>
                  <c:x val="-5.7448089455695381E-17"/>
                  <c:y val="-9.25925925925931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6D1F-4014-BF71-153B8BD4C623}"/>
                </c:ext>
              </c:extLst>
            </c:dLbl>
            <c:dLbl>
              <c:idx val="8"/>
              <c:layout>
                <c:manualLayout>
                  <c:x val="0"/>
                  <c:y val="-1.543209876543209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6D1F-4014-BF71-153B8BD4C623}"/>
                </c:ext>
              </c:extLst>
            </c:dLbl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bg-BG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layout/>
                <c15:showLeaderLines val="0"/>
              </c:ext>
            </c:extLst>
          </c:dLbls>
          <c:cat>
            <c:strRef>
              <c:f>'Доходност 31.03.2023-31.03.2025'!$B$6:$B$15</c:f>
              <c:strCache>
                <c:ptCount val="10"/>
                <c:pt idx="0">
                  <c:v>УПФ "Доверие" </c:v>
                </c:pt>
                <c:pt idx="1">
                  <c:v>УПФ "Съгласие" </c:v>
                </c:pt>
                <c:pt idx="2">
                  <c:v>УПФ "ДСК-Родина" </c:v>
                </c:pt>
                <c:pt idx="3">
                  <c:v>"ЗУПФ Алианц България"</c:v>
                </c:pt>
                <c:pt idx="4">
                  <c:v>"УПФ ОББ" </c:v>
                </c:pt>
                <c:pt idx="5">
                  <c:v>УПФ "ЦКБ-Сила" </c:v>
                </c:pt>
                <c:pt idx="6">
                  <c:v>"УПФ - Бъдеще"</c:v>
                </c:pt>
                <c:pt idx="7">
                  <c:v>УПФ "Топлина"</c:v>
                </c:pt>
                <c:pt idx="8">
                  <c:v>УПФ "ПОИ"*</c:v>
                </c:pt>
                <c:pt idx="9">
                  <c:v>УПФ "ДаллБогг: Живот и Здраве"</c:v>
                </c:pt>
              </c:strCache>
            </c:strRef>
          </c:cat>
          <c:val>
            <c:numRef>
              <c:f>'Доходност 31.03.2023-31.03.2025'!$E$6:$E$15</c:f>
              <c:numCache>
                <c:formatCode>0.00%</c:formatCode>
                <c:ptCount val="10"/>
                <c:pt idx="0">
                  <c:v>5.8454836956963963E-2</c:v>
                </c:pt>
                <c:pt idx="1">
                  <c:v>5.7413495038254769E-2</c:v>
                </c:pt>
                <c:pt idx="2">
                  <c:v>5.5586793891651665E-2</c:v>
                </c:pt>
                <c:pt idx="3">
                  <c:v>5.8445467079139224E-2</c:v>
                </c:pt>
                <c:pt idx="4">
                  <c:v>6.148282489439616E-2</c:v>
                </c:pt>
                <c:pt idx="5">
                  <c:v>5.7706080575797625E-2</c:v>
                </c:pt>
                <c:pt idx="6">
                  <c:v>6.5412062051011022E-2</c:v>
                </c:pt>
                <c:pt idx="7">
                  <c:v>9.4328845104081793E-2</c:v>
                </c:pt>
                <c:pt idx="8">
                  <c:v>5.7309355173413179E-2</c:v>
                </c:pt>
                <c:pt idx="9">
                  <c:v>6.3641903207116934E-2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41-4EA1-8175-3A394D9876D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91537408"/>
        <c:axId val="91538944"/>
      </c:barChart>
      <c:lineChart>
        <c:grouping val="standard"/>
        <c:varyColors val="0"/>
        <c:ser>
          <c:idx val="1"/>
          <c:order val="1"/>
          <c:spPr>
            <a:ln w="25400">
              <a:solidFill>
                <a:srgbClr val="00B050"/>
              </a:solidFill>
              <a:prstDash val="solid"/>
            </a:ln>
          </c:spPr>
          <c:marker>
            <c:symbol val="none"/>
          </c:marker>
          <c:dLbls>
            <c:delete val="1"/>
          </c:dLbls>
          <c:cat>
            <c:strRef>
              <c:f>'Доходност 31.03.2023-31.03.2025'!$B$6:$B$15</c:f>
              <c:strCache>
                <c:ptCount val="10"/>
                <c:pt idx="0">
                  <c:v>УПФ "Доверие" </c:v>
                </c:pt>
                <c:pt idx="1">
                  <c:v>УПФ "Съгласие" </c:v>
                </c:pt>
                <c:pt idx="2">
                  <c:v>УПФ "ДСК-Родина" </c:v>
                </c:pt>
                <c:pt idx="3">
                  <c:v>"ЗУПФ Алианц България"</c:v>
                </c:pt>
                <c:pt idx="4">
                  <c:v>"УПФ ОББ" </c:v>
                </c:pt>
                <c:pt idx="5">
                  <c:v>УПФ "ЦКБ-Сила" </c:v>
                </c:pt>
                <c:pt idx="6">
                  <c:v>"УПФ - Бъдеще"</c:v>
                </c:pt>
                <c:pt idx="7">
                  <c:v>УПФ "Топлина"</c:v>
                </c:pt>
                <c:pt idx="8">
                  <c:v>УПФ "ПОИ"*</c:v>
                </c:pt>
                <c:pt idx="9">
                  <c:v>УПФ "ДаллБогг: Живот и Здраве"</c:v>
                </c:pt>
              </c:strCache>
            </c:strRef>
          </c:cat>
          <c:val>
            <c:numRef>
              <c:f>'Доходност 31.03.2023-31.03.2025'!$F$6:$F$15</c:f>
              <c:numCache>
                <c:formatCode>0.00%</c:formatCode>
                <c:ptCount val="10"/>
                <c:pt idx="0">
                  <c:v>5.8960413826452986E-2</c:v>
                </c:pt>
                <c:pt idx="1">
                  <c:v>5.8960413826452986E-2</c:v>
                </c:pt>
                <c:pt idx="2">
                  <c:v>5.8960413826452986E-2</c:v>
                </c:pt>
                <c:pt idx="3">
                  <c:v>5.8960413826452986E-2</c:v>
                </c:pt>
                <c:pt idx="4">
                  <c:v>5.8960413826452986E-2</c:v>
                </c:pt>
                <c:pt idx="5">
                  <c:v>5.8960413826452986E-2</c:v>
                </c:pt>
                <c:pt idx="6">
                  <c:v>5.8960413826452986E-2</c:v>
                </c:pt>
                <c:pt idx="7">
                  <c:v>5.8960413826452986E-2</c:v>
                </c:pt>
                <c:pt idx="8">
                  <c:v>5.8960413826452986E-2</c:v>
                </c:pt>
                <c:pt idx="9">
                  <c:v>5.8960413826452986E-2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841-4EA1-8175-3A394D9876D4}"/>
            </c:ext>
          </c:extLst>
        </c:ser>
        <c:ser>
          <c:idx val="2"/>
          <c:order val="2"/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dLbls>
            <c:delete val="1"/>
          </c:dLbls>
          <c:cat>
            <c:strRef>
              <c:f>'Доходност 31.03.2023-31.03.2025'!$B$6:$B$15</c:f>
              <c:strCache>
                <c:ptCount val="10"/>
                <c:pt idx="0">
                  <c:v>УПФ "Доверие" </c:v>
                </c:pt>
                <c:pt idx="1">
                  <c:v>УПФ "Съгласие" </c:v>
                </c:pt>
                <c:pt idx="2">
                  <c:v>УПФ "ДСК-Родина" </c:v>
                </c:pt>
                <c:pt idx="3">
                  <c:v>"ЗУПФ Алианц България"</c:v>
                </c:pt>
                <c:pt idx="4">
                  <c:v>"УПФ ОББ" </c:v>
                </c:pt>
                <c:pt idx="5">
                  <c:v>УПФ "ЦКБ-Сила" </c:v>
                </c:pt>
                <c:pt idx="6">
                  <c:v>"УПФ - Бъдеще"</c:v>
                </c:pt>
                <c:pt idx="7">
                  <c:v>УПФ "Топлина"</c:v>
                </c:pt>
                <c:pt idx="8">
                  <c:v>УПФ "ПОИ"*</c:v>
                </c:pt>
                <c:pt idx="9">
                  <c:v>УПФ "ДаллБогг: Живот и Здраве"</c:v>
                </c:pt>
              </c:strCache>
            </c:strRef>
          </c:cat>
          <c:val>
            <c:numRef>
              <c:f>'Доходност 31.03.2023-31.03.2025'!$G$6:$G$15</c:f>
              <c:numCache>
                <c:formatCode>0.00%</c:formatCode>
                <c:ptCount val="10"/>
                <c:pt idx="0">
                  <c:v>2.896041382645299E-2</c:v>
                </c:pt>
                <c:pt idx="1">
                  <c:v>2.896041382645299E-2</c:v>
                </c:pt>
                <c:pt idx="2">
                  <c:v>2.896041382645299E-2</c:v>
                </c:pt>
                <c:pt idx="3">
                  <c:v>2.896041382645299E-2</c:v>
                </c:pt>
                <c:pt idx="4">
                  <c:v>2.896041382645299E-2</c:v>
                </c:pt>
                <c:pt idx="5">
                  <c:v>2.896041382645299E-2</c:v>
                </c:pt>
                <c:pt idx="6">
                  <c:v>2.896041382645299E-2</c:v>
                </c:pt>
                <c:pt idx="7">
                  <c:v>2.896041382645299E-2</c:v>
                </c:pt>
                <c:pt idx="8">
                  <c:v>2.896041382645299E-2</c:v>
                </c:pt>
                <c:pt idx="9">
                  <c:v>2.896041382645299E-2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841-4EA1-8175-3A394D9876D4}"/>
            </c:ext>
          </c:extLst>
        </c:ser>
        <c:ser>
          <c:idx val="3"/>
          <c:order val="3"/>
          <c:spPr>
            <a:ln w="25400">
              <a:solidFill>
                <a:srgbClr val="3366FF"/>
              </a:solidFill>
              <a:prstDash val="solid"/>
            </a:ln>
          </c:spPr>
          <c:marker>
            <c:symbol val="none"/>
          </c:marker>
          <c:dLbls>
            <c:delete val="1"/>
          </c:dLbls>
          <c:cat>
            <c:strRef>
              <c:f>'Доходност 31.03.2023-31.03.2025'!$B$6:$B$15</c:f>
              <c:strCache>
                <c:ptCount val="10"/>
                <c:pt idx="0">
                  <c:v>УПФ "Доверие" </c:v>
                </c:pt>
                <c:pt idx="1">
                  <c:v>УПФ "Съгласие" </c:v>
                </c:pt>
                <c:pt idx="2">
                  <c:v>УПФ "ДСК-Родина" </c:v>
                </c:pt>
                <c:pt idx="3">
                  <c:v>"ЗУПФ Алианц България"</c:v>
                </c:pt>
                <c:pt idx="4">
                  <c:v>"УПФ ОББ" </c:v>
                </c:pt>
                <c:pt idx="5">
                  <c:v>УПФ "ЦКБ-Сила" </c:v>
                </c:pt>
                <c:pt idx="6">
                  <c:v>"УПФ - Бъдеще"</c:v>
                </c:pt>
                <c:pt idx="7">
                  <c:v>УПФ "Топлина"</c:v>
                </c:pt>
                <c:pt idx="8">
                  <c:v>УПФ "ПОИ"*</c:v>
                </c:pt>
                <c:pt idx="9">
                  <c:v>УПФ "ДаллБогг: Живот и Здраве"</c:v>
                </c:pt>
              </c:strCache>
            </c:strRef>
          </c:cat>
          <c:val>
            <c:numRef>
              <c:f>'Доходност 31.03.2023-31.03.2025'!$H$6:$H$15</c:f>
              <c:numCache>
                <c:formatCode>0.00%</c:formatCode>
                <c:ptCount val="10"/>
                <c:pt idx="0">
                  <c:v>8.8960413826452991E-2</c:v>
                </c:pt>
                <c:pt idx="1">
                  <c:v>8.8960413826452991E-2</c:v>
                </c:pt>
                <c:pt idx="2">
                  <c:v>8.8960413826452991E-2</c:v>
                </c:pt>
                <c:pt idx="3">
                  <c:v>8.8960413826452991E-2</c:v>
                </c:pt>
                <c:pt idx="4">
                  <c:v>8.8960413826452991E-2</c:v>
                </c:pt>
                <c:pt idx="5">
                  <c:v>8.8960413826452991E-2</c:v>
                </c:pt>
                <c:pt idx="6">
                  <c:v>8.8960413826452991E-2</c:v>
                </c:pt>
                <c:pt idx="7">
                  <c:v>8.8960413826452991E-2</c:v>
                </c:pt>
                <c:pt idx="8">
                  <c:v>8.8960413826452991E-2</c:v>
                </c:pt>
                <c:pt idx="9">
                  <c:v>8.8960413826452991E-2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841-4EA1-8175-3A394D9876D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91537408"/>
        <c:axId val="91538944"/>
      </c:lineChart>
      <c:catAx>
        <c:axId val="915374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bg-BG"/>
          </a:p>
        </c:txPr>
        <c:crossAx val="915389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1538944"/>
        <c:scaling>
          <c:orientation val="minMax"/>
          <c:max val="0.12000000000000001"/>
          <c:min val="0"/>
        </c:scaling>
        <c:delete val="0"/>
        <c:axPos val="l"/>
        <c:numFmt formatCode="0.0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bg-BG"/>
          </a:p>
        </c:txPr>
        <c:crossAx val="91537408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1" l="0.75000000000000366" r="0.75000000000000366" t="1" header="0.5" footer="0.5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'Доходност 31.03.2023-31.03.2025'!$J$27</c:f>
          <c:strCache>
            <c:ptCount val="1"/>
            <c:pt idx="0">
              <c:v>ДОХОДНОСТ НА ПРОФЕСИОНАЛНИТЕ ПЕНСИОННИ ФОНДОВЕ
ЗА ПЕРИОДА 31.03.2023 г. - 31.03.2025 г. НА ГОДИШНА БАЗА</c:v>
            </c:pt>
          </c:strCache>
        </c:strRef>
      </c:tx>
      <c:layout>
        <c:manualLayout>
          <c:xMode val="edge"/>
          <c:yMode val="edge"/>
          <c:x val="0.24516937128407509"/>
          <c:y val="1.3824884792626838E-2"/>
        </c:manualLayout>
      </c:layout>
      <c:overlay val="0"/>
      <c:spPr>
        <a:noFill/>
        <a:ln w="25400">
          <a:noFill/>
        </a:ln>
        <a:effectLst/>
        <a:scene3d>
          <a:camera prst="orthographicFront"/>
          <a:lightRig rig="threePt" dir="t"/>
        </a:scene3d>
        <a:sp3d prstMaterial="matte"/>
      </c:spPr>
      <c:txPr>
        <a:bodyPr/>
        <a:lstStyle/>
        <a:p>
          <a:pPr algn="ctr">
            <a:defRPr sz="1000" b="0" i="0" u="none" strike="noStrike" kern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Times New Roman"/>
              <a:ea typeface="Times New Roman"/>
              <a:cs typeface="Times New Roman"/>
            </a:defRPr>
          </a:pPr>
          <a:endParaRPr lang="bg-BG"/>
        </a:p>
      </c:txPr>
    </c:title>
    <c:autoTitleDeleted val="0"/>
    <c:plotArea>
      <c:layout>
        <c:manualLayout>
          <c:layoutTarget val="inner"/>
          <c:xMode val="edge"/>
          <c:yMode val="edge"/>
          <c:x val="6.1594225721784787E-2"/>
          <c:y val="0.14285703443696043"/>
          <c:w val="0.79446955380577411"/>
          <c:h val="0.7142857142857146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0"/>
                  <c:y val="-1.851851851851851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D8AD-4DF3-8C4F-442125EBB27A}"/>
                </c:ext>
              </c:extLst>
            </c:dLbl>
            <c:dLbl>
              <c:idx val="2"/>
              <c:layout>
                <c:manualLayout>
                  <c:x val="0"/>
                  <c:y val="-1.234567901234567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0DE1-475C-ACE0-15CD1FBF7FA7}"/>
                </c:ext>
              </c:extLst>
            </c:dLbl>
            <c:dLbl>
              <c:idx val="5"/>
              <c:layout>
                <c:manualLayout>
                  <c:x val="0"/>
                  <c:y val="-1.851851851851851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D8AD-4DF3-8C4F-442125EBB27A}"/>
                </c:ext>
              </c:extLst>
            </c:dLbl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bg-BG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>
                      <a:noFill/>
                    </a:ln>
                  </c:spPr>
                </c15:leaderLines>
              </c:ext>
            </c:extLst>
          </c:dLbls>
          <c:cat>
            <c:strRef>
              <c:f>'Доходност 31.03.2023-31.03.2025'!$B$29:$B$38</c:f>
              <c:strCache>
                <c:ptCount val="10"/>
                <c:pt idx="0">
                  <c:v>ППФ "Доверие" </c:v>
                </c:pt>
                <c:pt idx="1">
                  <c:v>ППФ "Съгласие" </c:v>
                </c:pt>
                <c:pt idx="2">
                  <c:v>ППФ "ДСК-Родина" </c:v>
                </c:pt>
                <c:pt idx="3">
                  <c:v>"ЗППФ Алианц България" </c:v>
                </c:pt>
                <c:pt idx="4">
                  <c:v>"ППФ ОББ" </c:v>
                </c:pt>
                <c:pt idx="5">
                  <c:v>ППФ "ЦКБ-Сила" </c:v>
                </c:pt>
                <c:pt idx="6">
                  <c:v>"ППФ - Бъдеще"</c:v>
                </c:pt>
                <c:pt idx="7">
                  <c:v>ППФ "Топлина"</c:v>
                </c:pt>
                <c:pt idx="8">
                  <c:v>ППФ "ПОИ"*</c:v>
                </c:pt>
                <c:pt idx="9">
                  <c:v>ППФ "ДаллБогг: Живот и Здраве"</c:v>
                </c:pt>
              </c:strCache>
            </c:strRef>
          </c:cat>
          <c:val>
            <c:numRef>
              <c:f>'Доходност 31.03.2023-31.03.2025'!$E$29:$E$38</c:f>
              <c:numCache>
                <c:formatCode>0.00%</c:formatCode>
                <c:ptCount val="10"/>
                <c:pt idx="0">
                  <c:v>5.6534688720128345E-2</c:v>
                </c:pt>
                <c:pt idx="1">
                  <c:v>4.7103428709823536E-2</c:v>
                </c:pt>
                <c:pt idx="2">
                  <c:v>5.8540027664301109E-2</c:v>
                </c:pt>
                <c:pt idx="3">
                  <c:v>6.0503883596173536E-2</c:v>
                </c:pt>
                <c:pt idx="4">
                  <c:v>6.7890948796380801E-2</c:v>
                </c:pt>
                <c:pt idx="5">
                  <c:v>5.6558090851665188E-2</c:v>
                </c:pt>
                <c:pt idx="6">
                  <c:v>6.7947128268767587E-2</c:v>
                </c:pt>
                <c:pt idx="7">
                  <c:v>0.10102434632538215</c:v>
                </c:pt>
                <c:pt idx="8">
                  <c:v>6.4155714507014183E-2</c:v>
                </c:pt>
                <c:pt idx="9">
                  <c:v>6.2233790194783367E-2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DE1-475C-ACE0-15CD1FBF7FA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91537408"/>
        <c:axId val="91538944"/>
      </c:barChart>
      <c:lineChart>
        <c:grouping val="standard"/>
        <c:varyColors val="0"/>
        <c:ser>
          <c:idx val="1"/>
          <c:order val="1"/>
          <c:spPr>
            <a:ln>
              <a:solidFill>
                <a:srgbClr val="33CC33"/>
              </a:solidFill>
            </a:ln>
          </c:spPr>
          <c:marker>
            <c:symbol val="none"/>
          </c:marker>
          <c:cat>
            <c:strRef>
              <c:f>'Доходност 31.03.2023-31.03.2025'!$B$29:$B$38</c:f>
              <c:strCache>
                <c:ptCount val="10"/>
                <c:pt idx="0">
                  <c:v>ППФ "Доверие" </c:v>
                </c:pt>
                <c:pt idx="1">
                  <c:v>ППФ "Съгласие" </c:v>
                </c:pt>
                <c:pt idx="2">
                  <c:v>ППФ "ДСК-Родина" </c:v>
                </c:pt>
                <c:pt idx="3">
                  <c:v>"ЗППФ Алианц България" </c:v>
                </c:pt>
                <c:pt idx="4">
                  <c:v>"ППФ ОББ" </c:v>
                </c:pt>
                <c:pt idx="5">
                  <c:v>ППФ "ЦКБ-Сила" </c:v>
                </c:pt>
                <c:pt idx="6">
                  <c:v>"ППФ - Бъдеще"</c:v>
                </c:pt>
                <c:pt idx="7">
                  <c:v>ППФ "Топлина"</c:v>
                </c:pt>
                <c:pt idx="8">
                  <c:v>ППФ "ПОИ"*</c:v>
                </c:pt>
                <c:pt idx="9">
                  <c:v>ППФ "ДаллБогг: Живот и Здраве"</c:v>
                </c:pt>
              </c:strCache>
            </c:strRef>
          </c:cat>
          <c:val>
            <c:numRef>
              <c:f>'Доходност 31.03.2023-31.03.2025'!$F$29:$F$38</c:f>
              <c:numCache>
                <c:formatCode>0.00%</c:formatCode>
                <c:ptCount val="10"/>
                <c:pt idx="0">
                  <c:v>5.9999970431558733E-2</c:v>
                </c:pt>
                <c:pt idx="1">
                  <c:v>5.9999970431558733E-2</c:v>
                </c:pt>
                <c:pt idx="2">
                  <c:v>5.9999970431558733E-2</c:v>
                </c:pt>
                <c:pt idx="3">
                  <c:v>5.9999970431558733E-2</c:v>
                </c:pt>
                <c:pt idx="4">
                  <c:v>5.9999970431558733E-2</c:v>
                </c:pt>
                <c:pt idx="5">
                  <c:v>5.9999970431558733E-2</c:v>
                </c:pt>
                <c:pt idx="6">
                  <c:v>5.9999970431558733E-2</c:v>
                </c:pt>
                <c:pt idx="7">
                  <c:v>5.9999970431558733E-2</c:v>
                </c:pt>
                <c:pt idx="8">
                  <c:v>5.9999970431558733E-2</c:v>
                </c:pt>
                <c:pt idx="9">
                  <c:v>5.9999970431558733E-2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DE1-475C-ACE0-15CD1FBF7FA7}"/>
            </c:ext>
          </c:extLst>
        </c:ser>
        <c:ser>
          <c:idx val="2"/>
          <c:order val="2"/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strRef>
              <c:f>'Доходност 31.03.2023-31.03.2025'!$B$29:$B$38</c:f>
              <c:strCache>
                <c:ptCount val="10"/>
                <c:pt idx="0">
                  <c:v>ППФ "Доверие" </c:v>
                </c:pt>
                <c:pt idx="1">
                  <c:v>ППФ "Съгласие" </c:v>
                </c:pt>
                <c:pt idx="2">
                  <c:v>ППФ "ДСК-Родина" </c:v>
                </c:pt>
                <c:pt idx="3">
                  <c:v>"ЗППФ Алианц България" </c:v>
                </c:pt>
                <c:pt idx="4">
                  <c:v>"ППФ ОББ" </c:v>
                </c:pt>
                <c:pt idx="5">
                  <c:v>ППФ "ЦКБ-Сила" </c:v>
                </c:pt>
                <c:pt idx="6">
                  <c:v>"ППФ - Бъдеще"</c:v>
                </c:pt>
                <c:pt idx="7">
                  <c:v>ППФ "Топлина"</c:v>
                </c:pt>
                <c:pt idx="8">
                  <c:v>ППФ "ПОИ"*</c:v>
                </c:pt>
                <c:pt idx="9">
                  <c:v>ППФ "ДаллБогг: Живот и Здраве"</c:v>
                </c:pt>
              </c:strCache>
            </c:strRef>
          </c:cat>
          <c:val>
            <c:numRef>
              <c:f>'Доходност 31.03.2023-31.03.2025'!$G$29:$G$38</c:f>
              <c:numCache>
                <c:formatCode>0.00%</c:formatCode>
                <c:ptCount val="10"/>
                <c:pt idx="0">
                  <c:v>2.9999970431558731E-2</c:v>
                </c:pt>
                <c:pt idx="1">
                  <c:v>2.9999970431558731E-2</c:v>
                </c:pt>
                <c:pt idx="2">
                  <c:v>2.9999970431558731E-2</c:v>
                </c:pt>
                <c:pt idx="3">
                  <c:v>2.9999970431558731E-2</c:v>
                </c:pt>
                <c:pt idx="4">
                  <c:v>2.9999970431558731E-2</c:v>
                </c:pt>
                <c:pt idx="5">
                  <c:v>2.9999970431558731E-2</c:v>
                </c:pt>
                <c:pt idx="6">
                  <c:v>2.9999970431558731E-2</c:v>
                </c:pt>
                <c:pt idx="7">
                  <c:v>2.9999970431558731E-2</c:v>
                </c:pt>
                <c:pt idx="8">
                  <c:v>2.9999970431558731E-2</c:v>
                </c:pt>
                <c:pt idx="9">
                  <c:v>2.9999970431558731E-2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DE1-475C-ACE0-15CD1FBF7FA7}"/>
            </c:ext>
          </c:extLst>
        </c:ser>
        <c:ser>
          <c:idx val="3"/>
          <c:order val="3"/>
          <c:spPr>
            <a:ln>
              <a:solidFill>
                <a:srgbClr val="0066FF"/>
              </a:solidFill>
            </a:ln>
          </c:spPr>
          <c:marker>
            <c:symbol val="none"/>
          </c:marker>
          <c:cat>
            <c:strRef>
              <c:f>'Доходност 31.03.2023-31.03.2025'!$B$29:$B$38</c:f>
              <c:strCache>
                <c:ptCount val="10"/>
                <c:pt idx="0">
                  <c:v>ППФ "Доверие" </c:v>
                </c:pt>
                <c:pt idx="1">
                  <c:v>ППФ "Съгласие" </c:v>
                </c:pt>
                <c:pt idx="2">
                  <c:v>ППФ "ДСК-Родина" </c:v>
                </c:pt>
                <c:pt idx="3">
                  <c:v>"ЗППФ Алианц България" </c:v>
                </c:pt>
                <c:pt idx="4">
                  <c:v>"ППФ ОББ" </c:v>
                </c:pt>
                <c:pt idx="5">
                  <c:v>ППФ "ЦКБ-Сила" </c:v>
                </c:pt>
                <c:pt idx="6">
                  <c:v>"ППФ - Бъдеще"</c:v>
                </c:pt>
                <c:pt idx="7">
                  <c:v>ППФ "Топлина"</c:v>
                </c:pt>
                <c:pt idx="8">
                  <c:v>ППФ "ПОИ"*</c:v>
                </c:pt>
                <c:pt idx="9">
                  <c:v>ППФ "ДаллБогг: Живот и Здраве"</c:v>
                </c:pt>
              </c:strCache>
            </c:strRef>
          </c:cat>
          <c:val>
            <c:numRef>
              <c:f>'Доходност 31.03.2023-31.03.2025'!$H$29:$H$38</c:f>
              <c:numCache>
                <c:formatCode>0.00%</c:formatCode>
                <c:ptCount val="10"/>
                <c:pt idx="0">
                  <c:v>8.9999970431558718E-2</c:v>
                </c:pt>
                <c:pt idx="1">
                  <c:v>8.9999970431558718E-2</c:v>
                </c:pt>
                <c:pt idx="2">
                  <c:v>8.9999970431558718E-2</c:v>
                </c:pt>
                <c:pt idx="3">
                  <c:v>8.9999970431558718E-2</c:v>
                </c:pt>
                <c:pt idx="4">
                  <c:v>8.9999970431558718E-2</c:v>
                </c:pt>
                <c:pt idx="5">
                  <c:v>8.9999970431558718E-2</c:v>
                </c:pt>
                <c:pt idx="6">
                  <c:v>8.9999970431558718E-2</c:v>
                </c:pt>
                <c:pt idx="7">
                  <c:v>8.9999970431558718E-2</c:v>
                </c:pt>
                <c:pt idx="8">
                  <c:v>8.9999970431558718E-2</c:v>
                </c:pt>
                <c:pt idx="9">
                  <c:v>8.9999970431558718E-2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DE1-475C-ACE0-15CD1FBF7F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537408"/>
        <c:axId val="91538944"/>
      </c:lineChart>
      <c:catAx>
        <c:axId val="915374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bg-BG"/>
          </a:p>
        </c:txPr>
        <c:crossAx val="91538944"/>
        <c:crosses val="autoZero"/>
        <c:auto val="1"/>
        <c:lblAlgn val="ctr"/>
        <c:lblOffset val="100"/>
        <c:noMultiLvlLbl val="0"/>
      </c:catAx>
      <c:valAx>
        <c:axId val="91538944"/>
        <c:scaling>
          <c:orientation val="minMax"/>
          <c:max val="0.12000000000000001"/>
          <c:min val="0"/>
        </c:scaling>
        <c:delete val="0"/>
        <c:axPos val="l"/>
        <c:numFmt formatCode="0.0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bg-BG"/>
          </a:p>
        </c:txPr>
        <c:crossAx val="91537408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1" l="0.75000000000000366" r="0.75000000000000366" t="1" header="0.5" footer="0.5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'Доходност 31.03.2023-31.03.2025'!$J$50</c:f>
          <c:strCache>
            <c:ptCount val="1"/>
            <c:pt idx="0">
              <c:v>ДОХОДНОСТ НА ДОБРОВОЛНИТЕ ПЕНСИОННИ ФОНДОВЕ
ЗА ПЕРИОДА 31.03.2023 г. - 31.03.2025 г. НА ГОДИШНА БАЗА</c:v>
            </c:pt>
          </c:strCache>
        </c:strRef>
      </c:tx>
      <c:layout>
        <c:manualLayout>
          <c:xMode val="edge"/>
          <c:yMode val="edge"/>
          <c:x val="0.24516937128407509"/>
          <c:y val="1.3824884792626838E-2"/>
        </c:manualLayout>
      </c:layout>
      <c:overlay val="0"/>
      <c:spPr>
        <a:noFill/>
        <a:ln w="25400">
          <a:noFill/>
        </a:ln>
        <a:effectLst/>
        <a:scene3d>
          <a:camera prst="orthographicFront"/>
          <a:lightRig rig="threePt" dir="t"/>
        </a:scene3d>
        <a:sp3d prstMaterial="matte"/>
      </c:spPr>
      <c:txPr>
        <a:bodyPr/>
        <a:lstStyle/>
        <a:p>
          <a:pPr algn="ctr">
            <a:defRPr sz="1000" b="0" i="0" u="none" strike="noStrike" kern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Times New Roman"/>
              <a:ea typeface="Times New Roman"/>
              <a:cs typeface="Times New Roman"/>
            </a:defRPr>
          </a:pPr>
          <a:endParaRPr lang="bg-BG"/>
        </a:p>
      </c:txPr>
    </c:title>
    <c:autoTitleDeleted val="0"/>
    <c:plotArea>
      <c:layout>
        <c:manualLayout>
          <c:layoutTarget val="inner"/>
          <c:xMode val="edge"/>
          <c:yMode val="edge"/>
          <c:x val="6.1594225721784787E-2"/>
          <c:y val="0.14285703443696043"/>
          <c:w val="0.79446955380577411"/>
          <c:h val="0.7142857142857146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339966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0"/>
              <c:layout>
                <c:manualLayout>
                  <c:x val="4.7169805480883785E-3"/>
                  <c:y val="-1.543209876543209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4DF8-4FA0-B11B-D790090A6F57}"/>
                </c:ext>
              </c:extLst>
            </c:dLbl>
            <c:dLbl>
              <c:idx val="2"/>
              <c:layout>
                <c:manualLayout>
                  <c:x val="1.572326849362793E-3"/>
                  <c:y val="-1.851851851851857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4DF8-4FA0-B11B-D790090A6F57}"/>
                </c:ext>
              </c:extLst>
            </c:dLbl>
            <c:dLbl>
              <c:idx val="3"/>
              <c:layout>
                <c:manualLayout>
                  <c:x val="0"/>
                  <c:y val="-1.234567901234567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4DF8-4FA0-B11B-D790090A6F57}"/>
                </c:ext>
              </c:extLst>
            </c:dLbl>
            <c:dLbl>
              <c:idx val="8"/>
              <c:layout>
                <c:manualLayout>
                  <c:x val="0"/>
                  <c:y val="-1.234567901234573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4DF8-4FA0-B11B-D790090A6F57}"/>
                </c:ext>
              </c:extLst>
            </c:dLbl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bg-BG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>
                      <a:noFill/>
                    </a:ln>
                  </c:spPr>
                </c15:leaderLines>
              </c:ext>
            </c:extLst>
          </c:dLbls>
          <c:cat>
            <c:strRef>
              <c:f>'Доходност 31.03.2023-31.03.2025'!$B$52:$B$61</c:f>
              <c:strCache>
                <c:ptCount val="10"/>
                <c:pt idx="0">
                  <c:v>ДПФ "Доверие" </c:v>
                </c:pt>
                <c:pt idx="1">
                  <c:v>ДПФ "Съгласие" </c:v>
                </c:pt>
                <c:pt idx="2">
                  <c:v>ДПФ "ДСК-Родина" </c:v>
                </c:pt>
                <c:pt idx="3">
                  <c:v>"ДПФ Алианц България" </c:v>
                </c:pt>
                <c:pt idx="4">
                  <c:v>"ДПФ ОББ" </c:v>
                </c:pt>
                <c:pt idx="5">
                  <c:v>ДПФ "ЦКБ-Сила" </c:v>
                </c:pt>
                <c:pt idx="6">
                  <c:v>"ДПФ - Бъдеще"</c:v>
                </c:pt>
                <c:pt idx="7">
                  <c:v>ДПФ "Топлина"</c:v>
                </c:pt>
                <c:pt idx="8">
                  <c:v>ДПФ "ПОИ"*</c:v>
                </c:pt>
                <c:pt idx="9">
                  <c:v>ДПФ "ДаллБогг: Живот и Здраве"</c:v>
                </c:pt>
              </c:strCache>
            </c:strRef>
          </c:cat>
          <c:val>
            <c:numRef>
              <c:f>'Доходност 31.03.2023-31.03.2025'!$E$52:$E$61</c:f>
              <c:numCache>
                <c:formatCode>0.00%</c:formatCode>
                <c:ptCount val="10"/>
                <c:pt idx="0">
                  <c:v>6.2748386633479702E-2</c:v>
                </c:pt>
                <c:pt idx="1">
                  <c:v>4.7745836349592841E-2</c:v>
                </c:pt>
                <c:pt idx="2">
                  <c:v>6.3172754022766453E-2</c:v>
                </c:pt>
                <c:pt idx="3">
                  <c:v>6.292011130880959E-2</c:v>
                </c:pt>
                <c:pt idx="4">
                  <c:v>7.2784471315167298E-2</c:v>
                </c:pt>
                <c:pt idx="5">
                  <c:v>6.7086053496767439E-2</c:v>
                </c:pt>
                <c:pt idx="6">
                  <c:v>8.2411653460214174E-2</c:v>
                </c:pt>
                <c:pt idx="7">
                  <c:v>0.12094544461544121</c:v>
                </c:pt>
                <c:pt idx="8">
                  <c:v>6.3853138072624382E-2</c:v>
                </c:pt>
                <c:pt idx="9">
                  <c:v>7.0238199938542412E-2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DF8-4FA0-B11B-D790090A6F5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91537408"/>
        <c:axId val="91538944"/>
      </c:barChart>
      <c:lineChart>
        <c:grouping val="standard"/>
        <c:varyColors val="0"/>
        <c:ser>
          <c:idx val="1"/>
          <c:order val="1"/>
          <c:spPr>
            <a:ln w="19050">
              <a:solidFill>
                <a:srgbClr val="7030A0"/>
              </a:solidFill>
            </a:ln>
          </c:spPr>
          <c:marker>
            <c:symbol val="none"/>
          </c:marker>
          <c:cat>
            <c:strRef>
              <c:f>'Доходност 31.03.2023-31.03.2025'!$B$52:$B$61</c:f>
              <c:strCache>
                <c:ptCount val="10"/>
                <c:pt idx="0">
                  <c:v>ДПФ "Доверие" </c:v>
                </c:pt>
                <c:pt idx="1">
                  <c:v>ДПФ "Съгласие" </c:v>
                </c:pt>
                <c:pt idx="2">
                  <c:v>ДПФ "ДСК-Родина" </c:v>
                </c:pt>
                <c:pt idx="3">
                  <c:v>"ДПФ Алианц България" </c:v>
                </c:pt>
                <c:pt idx="4">
                  <c:v>"ДПФ ОББ" </c:v>
                </c:pt>
                <c:pt idx="5">
                  <c:v>ДПФ "ЦКБ-Сила" </c:v>
                </c:pt>
                <c:pt idx="6">
                  <c:v>"ДПФ - Бъдеще"</c:v>
                </c:pt>
                <c:pt idx="7">
                  <c:v>ДПФ "Топлина"</c:v>
                </c:pt>
                <c:pt idx="8">
                  <c:v>ДПФ "ПОИ"*</c:v>
                </c:pt>
                <c:pt idx="9">
                  <c:v>ДПФ "ДаллБогг: Живот и Здраве"</c:v>
                </c:pt>
              </c:strCache>
            </c:strRef>
          </c:cat>
          <c:val>
            <c:numRef>
              <c:f>'Доходност 31.03.2023-31.03.2025'!$F$52:$F$61</c:f>
              <c:numCache>
                <c:formatCode>0.00%</c:formatCode>
                <c:ptCount val="10"/>
                <c:pt idx="0">
                  <c:v>6.5213445997418351E-2</c:v>
                </c:pt>
                <c:pt idx="1">
                  <c:v>6.5213445997418351E-2</c:v>
                </c:pt>
                <c:pt idx="2">
                  <c:v>6.5213445997418351E-2</c:v>
                </c:pt>
                <c:pt idx="3">
                  <c:v>6.5213445997418351E-2</c:v>
                </c:pt>
                <c:pt idx="4">
                  <c:v>6.5213445997418351E-2</c:v>
                </c:pt>
                <c:pt idx="5">
                  <c:v>6.5213445997418351E-2</c:v>
                </c:pt>
                <c:pt idx="6">
                  <c:v>6.5213445997418351E-2</c:v>
                </c:pt>
                <c:pt idx="7">
                  <c:v>6.5213445997418351E-2</c:v>
                </c:pt>
                <c:pt idx="8">
                  <c:v>6.5213445997418351E-2</c:v>
                </c:pt>
                <c:pt idx="9">
                  <c:v>6.5213445997418351E-2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DF8-4FA0-B11B-D790090A6F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537408"/>
        <c:axId val="91538944"/>
      </c:lineChart>
      <c:catAx>
        <c:axId val="915374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bg-BG"/>
          </a:p>
        </c:txPr>
        <c:crossAx val="91538944"/>
        <c:crosses val="autoZero"/>
        <c:auto val="1"/>
        <c:lblAlgn val="ctr"/>
        <c:lblOffset val="100"/>
        <c:noMultiLvlLbl val="0"/>
      </c:catAx>
      <c:valAx>
        <c:axId val="91538944"/>
        <c:scaling>
          <c:orientation val="minMax"/>
          <c:max val="0.125"/>
          <c:min val="0"/>
        </c:scaling>
        <c:delete val="0"/>
        <c:axPos val="l"/>
        <c:numFmt formatCode="0.0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bg-BG"/>
          </a:p>
        </c:txPr>
        <c:crossAx val="91537408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1" l="0.75000000000000366" r="0.75000000000000366" t="1" header="0.5" footer="0.5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304800</xdr:colOff>
      <xdr:row>2</xdr:row>
      <xdr:rowOff>104776</xdr:rowOff>
    </xdr:from>
    <xdr:to>
      <xdr:col>18</xdr:col>
      <xdr:colOff>361950</xdr:colOff>
      <xdr:row>21</xdr:row>
      <xdr:rowOff>95251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304799</xdr:colOff>
      <xdr:row>25</xdr:row>
      <xdr:rowOff>85725</xdr:rowOff>
    </xdr:from>
    <xdr:to>
      <xdr:col>18</xdr:col>
      <xdr:colOff>333375</xdr:colOff>
      <xdr:row>43</xdr:row>
      <xdr:rowOff>133350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266700</xdr:colOff>
      <xdr:row>47</xdr:row>
      <xdr:rowOff>38100</xdr:rowOff>
    </xdr:from>
    <xdr:to>
      <xdr:col>18</xdr:col>
      <xdr:colOff>295276</xdr:colOff>
      <xdr:row>66</xdr:row>
      <xdr:rowOff>9525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0.88177</cdr:x>
      <cdr:y>0.21936</cdr:y>
    </cdr:from>
    <cdr:to>
      <cdr:x>0.99177</cdr:x>
      <cdr:y>0.3509</cdr:y>
    </cdr:to>
    <cdr:sp macro="" textlink="'Доходност 31.03.2023-31.03.2025'!$K$4">
      <cdr:nvSpPr>
        <cdr:cNvPr id="5133" name="AutoShape 13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7147465" y="902642"/>
          <a:ext cx="891635" cy="541261"/>
        </a:xfrm>
        <a:prstGeom xmlns:a="http://schemas.openxmlformats.org/drawingml/2006/main" prst="accentCallout2">
          <a:avLst>
            <a:gd name="adj1" fmla="val 53014"/>
            <a:gd name="adj2" fmla="val -8342"/>
            <a:gd name="adj3" fmla="val 50603"/>
            <a:gd name="adj4" fmla="val -164700"/>
            <a:gd name="adj5" fmla="val 76714"/>
            <a:gd name="adj6" fmla="val -164358"/>
          </a:avLst>
        </a:prstGeom>
        <a:solidFill xmlns:a="http://schemas.openxmlformats.org/drawingml/2006/main">
          <a:srgbClr val="FFFFFF"/>
        </a:solidFill>
        <a:ln xmlns:a="http://schemas.openxmlformats.org/drawingml/2006/main" w="19050">
          <a:solidFill>
            <a:srgbClr val="3366FF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fld id="{5D747781-2030-4039-B5AE-725A652EA5C1}" type="TxLink">
            <a:rPr lang="en-US" sz="900" b="0" i="0" u="none" strike="noStrike">
              <a:solidFill>
                <a:srgbClr val="005A9E"/>
              </a:solidFill>
              <a:latin typeface="Times New Roman"/>
              <a:cs typeface="Times New Roman"/>
            </a:rPr>
            <a:pPr algn="l" rtl="1">
              <a:defRPr sz="1000"/>
            </a:pPr>
            <a:t>8,90%
Горна граница
на доходността</a:t>
          </a:fld>
          <a:endParaRPr lang="en-US" b="0" i="0" strike="noStrike">
            <a:latin typeface="Times New Roman"/>
            <a:cs typeface="Times New Roman"/>
          </a:endParaRPr>
        </a:p>
      </cdr:txBody>
    </cdr:sp>
  </cdr:relSizeAnchor>
  <cdr:relSizeAnchor xmlns:cdr="http://schemas.openxmlformats.org/drawingml/2006/chartDrawing">
    <cdr:from>
      <cdr:x>0.87128</cdr:x>
      <cdr:y>0.47292</cdr:y>
    </cdr:from>
    <cdr:to>
      <cdr:x>0.9953</cdr:x>
      <cdr:y>0.60009</cdr:y>
    </cdr:to>
    <cdr:sp macro="" textlink="'Доходност 31.03.2023-31.03.2025'!$K$5">
      <cdr:nvSpPr>
        <cdr:cNvPr id="5134" name="AutoShape 14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7062397" y="1945971"/>
          <a:ext cx="1005278" cy="523279"/>
        </a:xfrm>
        <a:prstGeom xmlns:a="http://schemas.openxmlformats.org/drawingml/2006/main" prst="accentCallout2">
          <a:avLst>
            <a:gd name="adj1" fmla="val 70333"/>
            <a:gd name="adj2" fmla="val -4555"/>
            <a:gd name="adj3" fmla="val 67756"/>
            <a:gd name="adj4" fmla="val -144479"/>
            <a:gd name="adj5" fmla="val 24978"/>
            <a:gd name="adj6" fmla="val -144434"/>
          </a:avLst>
        </a:prstGeom>
        <a:solidFill xmlns:a="http://schemas.openxmlformats.org/drawingml/2006/main">
          <a:srgbClr val="FFFFFF"/>
        </a:solidFill>
        <a:ln xmlns:a="http://schemas.openxmlformats.org/drawingml/2006/main" w="19050">
          <a:solidFill>
            <a:srgbClr val="00B05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fld id="{6CA40326-83C7-432F-AF77-51879BFF9C51}" type="TxLink">
            <a:rPr lang="en-US" sz="900" b="0" i="0" u="none" strike="noStrike">
              <a:solidFill>
                <a:srgbClr val="00B050"/>
              </a:solidFill>
              <a:latin typeface="Times New Roman"/>
              <a:cs typeface="Times New Roman"/>
            </a:rPr>
            <a:pPr algn="l" rtl="1">
              <a:defRPr sz="1000"/>
            </a:pPr>
            <a:t>5,90%
Среднопретеглена
доходност</a:t>
          </a:fld>
          <a:endParaRPr lang="bg-BG" sz="825" b="0" i="0" strike="noStrike">
            <a:solidFill>
              <a:srgbClr val="000000"/>
            </a:solidFill>
            <a:latin typeface="Times New Roman"/>
            <a:cs typeface="Times New Roman"/>
          </a:endParaRPr>
        </a:p>
      </cdr:txBody>
    </cdr:sp>
  </cdr:relSizeAnchor>
  <cdr:relSizeAnchor xmlns:cdr="http://schemas.openxmlformats.org/drawingml/2006/chartDrawing">
    <cdr:from>
      <cdr:x>0.87287</cdr:x>
      <cdr:y>0.66994</cdr:y>
    </cdr:from>
    <cdr:to>
      <cdr:x>0.97767</cdr:x>
      <cdr:y>0.77778</cdr:y>
    </cdr:to>
    <cdr:sp macro="" textlink="'Доходност 31.03.2023-31.03.2025'!$K$6">
      <cdr:nvSpPr>
        <cdr:cNvPr id="5135" name="AutoShape 15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7075285" y="2756668"/>
          <a:ext cx="849515" cy="443731"/>
        </a:xfrm>
        <a:prstGeom xmlns:a="http://schemas.openxmlformats.org/drawingml/2006/main" prst="accentCallout2">
          <a:avLst>
            <a:gd name="adj1" fmla="val 54208"/>
            <a:gd name="adj2" fmla="val -4968"/>
            <a:gd name="adj3" fmla="val 50199"/>
            <a:gd name="adj4" fmla="val -174697"/>
            <a:gd name="adj5" fmla="val 16300"/>
            <a:gd name="adj6" fmla="val -175450"/>
          </a:avLst>
        </a:prstGeom>
        <a:solidFill xmlns:a="http://schemas.openxmlformats.org/drawingml/2006/main">
          <a:srgbClr val="FFFFFF"/>
        </a:solidFill>
        <a:ln xmlns:a="http://schemas.openxmlformats.org/drawingml/2006/main" w="19050">
          <a:solidFill>
            <a:srgbClr val="FF000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fld id="{DB6BFD98-2E41-4F91-8626-E32E4FEFD04A}" type="TxLink">
            <a:rPr lang="en-US" sz="900" b="0" i="0" u="none" strike="noStrike">
              <a:solidFill>
                <a:srgbClr val="FF0000"/>
              </a:solidFill>
              <a:latin typeface="Times New Roman"/>
              <a:cs typeface="Times New Roman"/>
            </a:rPr>
            <a:pPr algn="l" rtl="1">
              <a:defRPr sz="1000"/>
            </a:pPr>
            <a:t>2,90%
Минимална
доходност</a:t>
          </a:fld>
          <a:endParaRPr lang="bg-BG" sz="850" b="0" i="0" strike="noStrike">
            <a:solidFill>
              <a:srgbClr val="000000"/>
            </a:solidFill>
            <a:latin typeface="Times New Roman"/>
            <a:cs typeface="Times New Roman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0.87939</cdr:x>
      <cdr:y>0.21242</cdr:y>
    </cdr:from>
    <cdr:to>
      <cdr:x>0.98939</cdr:x>
      <cdr:y>0.34396</cdr:y>
    </cdr:to>
    <cdr:sp macro="" textlink="'Доходност 31.03.2023-31.03.2025'!$K$27">
      <cdr:nvSpPr>
        <cdr:cNvPr id="5133" name="AutoShape 13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7103010" y="874066"/>
          <a:ext cx="888492" cy="541261"/>
        </a:xfrm>
        <a:prstGeom xmlns:a="http://schemas.openxmlformats.org/drawingml/2006/main" prst="accentCallout2">
          <a:avLst>
            <a:gd name="adj1" fmla="val 49495"/>
            <a:gd name="adj2" fmla="val -10484"/>
            <a:gd name="adj3" fmla="val 48843"/>
            <a:gd name="adj4" fmla="val -170205"/>
            <a:gd name="adj5" fmla="val 85512"/>
            <a:gd name="adj6" fmla="val -169639"/>
          </a:avLst>
        </a:prstGeom>
        <a:solidFill xmlns:a="http://schemas.openxmlformats.org/drawingml/2006/main">
          <a:srgbClr val="FFFFFF"/>
        </a:solidFill>
        <a:ln xmlns:a="http://schemas.openxmlformats.org/drawingml/2006/main" w="19050">
          <a:solidFill>
            <a:srgbClr val="3366FF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fld id="{78C98423-55B5-48D9-BF71-4D459163CF7B}" type="TxLink">
            <a:rPr lang="en-US" sz="900" b="0" i="0" u="none" strike="noStrike">
              <a:solidFill>
                <a:srgbClr val="3366FF"/>
              </a:solidFill>
              <a:latin typeface="Times New Roman"/>
              <a:cs typeface="Times New Roman"/>
            </a:rPr>
            <a:pPr algn="l" rtl="1">
              <a:defRPr sz="1000"/>
            </a:pPr>
            <a:t>9,00%
Горна граница
на доходността</a:t>
          </a:fld>
          <a:endParaRPr lang="en-US" b="0" i="0" strike="noStrike">
            <a:solidFill>
              <a:srgbClr val="3366FF"/>
            </a:solidFill>
            <a:latin typeface="Times New Roman"/>
            <a:cs typeface="Times New Roman"/>
          </a:endParaRPr>
        </a:p>
      </cdr:txBody>
    </cdr:sp>
  </cdr:relSizeAnchor>
  <cdr:relSizeAnchor xmlns:cdr="http://schemas.openxmlformats.org/drawingml/2006/chartDrawing">
    <cdr:from>
      <cdr:x>0.87598</cdr:x>
      <cdr:y>0.47061</cdr:y>
    </cdr:from>
    <cdr:to>
      <cdr:x>0.99175</cdr:x>
      <cdr:y>0.58796</cdr:y>
    </cdr:to>
    <cdr:sp macro="" textlink="'Доходност 31.03.2023-31.03.2025'!$K$28">
      <cdr:nvSpPr>
        <cdr:cNvPr id="5134" name="AutoShape 14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7075467" y="1936467"/>
          <a:ext cx="935059" cy="482884"/>
        </a:xfrm>
        <a:prstGeom xmlns:a="http://schemas.openxmlformats.org/drawingml/2006/main" prst="accentCallout2">
          <a:avLst>
            <a:gd name="adj1" fmla="val 70333"/>
            <a:gd name="adj2" fmla="val -4555"/>
            <a:gd name="adj3" fmla="val 69577"/>
            <a:gd name="adj4" fmla="val -147503"/>
            <a:gd name="adj5" fmla="val 24978"/>
            <a:gd name="adj6" fmla="val -148195"/>
          </a:avLst>
        </a:prstGeom>
        <a:solidFill xmlns:a="http://schemas.openxmlformats.org/drawingml/2006/main">
          <a:srgbClr val="FFFFFF"/>
        </a:solidFill>
        <a:ln xmlns:a="http://schemas.openxmlformats.org/drawingml/2006/main" w="19050">
          <a:solidFill>
            <a:srgbClr val="00B05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fld id="{B0AA14F7-9560-4560-AFE8-0275C3FD03DC}" type="TxLink">
            <a:rPr lang="en-US" sz="900" b="0" i="0" u="none" strike="noStrike">
              <a:solidFill>
                <a:srgbClr val="00B050"/>
              </a:solidFill>
              <a:latin typeface="Times New Roman"/>
              <a:cs typeface="Times New Roman"/>
            </a:rPr>
            <a:pPr algn="l" rtl="1">
              <a:defRPr sz="1000"/>
            </a:pPr>
            <a:t>6,00%
Среднопретеглена
доходност</a:t>
          </a:fld>
          <a:endParaRPr lang="bg-BG" sz="825" b="0" i="0" strike="noStrike">
            <a:solidFill>
              <a:srgbClr val="00B050"/>
            </a:solidFill>
            <a:latin typeface="Times New Roman"/>
            <a:cs typeface="Times New Roman"/>
          </a:endParaRPr>
        </a:p>
      </cdr:txBody>
    </cdr:sp>
  </cdr:relSizeAnchor>
  <cdr:relSizeAnchor xmlns:cdr="http://schemas.openxmlformats.org/drawingml/2006/chartDrawing">
    <cdr:from>
      <cdr:x>0.875</cdr:x>
      <cdr:y>0.70003</cdr:y>
    </cdr:from>
    <cdr:to>
      <cdr:x>0.9941</cdr:x>
      <cdr:y>0.81169</cdr:y>
    </cdr:to>
    <cdr:sp macro="" textlink="'Доходност 31.03.2023-31.03.2025'!$K$29">
      <cdr:nvSpPr>
        <cdr:cNvPr id="5135" name="AutoShape 15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7067551" y="2880465"/>
          <a:ext cx="962025" cy="459459"/>
        </a:xfrm>
        <a:prstGeom xmlns:a="http://schemas.openxmlformats.org/drawingml/2006/main" prst="accentCallout2">
          <a:avLst>
            <a:gd name="adj1" fmla="val 21039"/>
            <a:gd name="adj2" fmla="val -5936"/>
            <a:gd name="adj3" fmla="val 21249"/>
            <a:gd name="adj4" fmla="val -148670"/>
            <a:gd name="adj5" fmla="val -16797"/>
            <a:gd name="adj6" fmla="val -148164"/>
          </a:avLst>
        </a:prstGeom>
        <a:solidFill xmlns:a="http://schemas.openxmlformats.org/drawingml/2006/main">
          <a:srgbClr val="FFFFFF"/>
        </a:solidFill>
        <a:ln xmlns:a="http://schemas.openxmlformats.org/drawingml/2006/main" w="19050">
          <a:solidFill>
            <a:srgbClr val="FF000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fld id="{B469FDB2-1643-4B90-BBA6-CDA705B13F3F}" type="TxLink">
            <a:rPr lang="en-US" sz="900" b="0" i="0" u="none" strike="noStrike">
              <a:solidFill>
                <a:srgbClr val="FF0000"/>
              </a:solidFill>
              <a:latin typeface="Times New Roman"/>
              <a:cs typeface="Times New Roman"/>
            </a:rPr>
            <a:pPr algn="l" rtl="1">
              <a:defRPr sz="1000"/>
            </a:pPr>
            <a:t>3,00%
Минимална
доходност</a:t>
          </a:fld>
          <a:endParaRPr lang="bg-BG" sz="850" b="0" i="0" strike="noStrike">
            <a:solidFill>
              <a:srgbClr val="000000"/>
            </a:solidFill>
            <a:latin typeface="Times New Roman"/>
            <a:cs typeface="Times New Roman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0.8748</cdr:x>
      <cdr:y>0.35024</cdr:y>
    </cdr:from>
    <cdr:to>
      <cdr:x>0.9941</cdr:x>
      <cdr:y>0.46759</cdr:y>
    </cdr:to>
    <cdr:sp macro="" textlink="'Доходност 31.03.2023-31.03.2025'!$K$49">
      <cdr:nvSpPr>
        <cdr:cNvPr id="5134" name="AutoShape 14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7065942" y="1441167"/>
          <a:ext cx="963633" cy="482884"/>
        </a:xfrm>
        <a:prstGeom xmlns:a="http://schemas.openxmlformats.org/drawingml/2006/main" prst="accentCallout2">
          <a:avLst>
            <a:gd name="adj1" fmla="val 50310"/>
            <a:gd name="adj2" fmla="val -4555"/>
            <a:gd name="adj3" fmla="val 49554"/>
            <a:gd name="adj4" fmla="val -144650"/>
            <a:gd name="adj5" fmla="val 110531"/>
            <a:gd name="adj6" fmla="val -145342"/>
          </a:avLst>
        </a:prstGeom>
        <a:solidFill xmlns:a="http://schemas.openxmlformats.org/drawingml/2006/main">
          <a:srgbClr val="FFFFFF"/>
        </a:solidFill>
        <a:ln xmlns:a="http://schemas.openxmlformats.org/drawingml/2006/main" w="19050">
          <a:solidFill>
            <a:srgbClr val="7030A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fld id="{600F6A6B-503B-4FC6-91D0-A895B9C9C7AE}" type="TxLink">
            <a:rPr lang="en-US" sz="900" b="0" i="0" u="none" strike="noStrike">
              <a:solidFill>
                <a:srgbClr val="7030A0"/>
              </a:solidFill>
              <a:latin typeface="Times New Roman"/>
              <a:cs typeface="Times New Roman"/>
            </a:rPr>
            <a:t>6,52%
Среднопретеглена
доходност</a:t>
          </a:fld>
          <a:endParaRPr lang="bg-BG" sz="825" b="0" i="0" strike="noStrike">
            <a:solidFill>
              <a:srgbClr val="7030A0"/>
            </a:solidFill>
            <a:latin typeface="Times New Roman"/>
            <a:cs typeface="Times New Roman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8"/>
  <sheetViews>
    <sheetView tabSelected="1" zoomScaleNormal="100" workbookViewId="0">
      <selection sqref="A1:S1"/>
    </sheetView>
  </sheetViews>
  <sheetFormatPr defaultRowHeight="12" x14ac:dyDescent="0.2"/>
  <cols>
    <col min="1" max="1" width="3.5703125" style="2" customWidth="1"/>
    <col min="2" max="2" width="27.5703125" style="2" customWidth="1"/>
    <col min="3" max="4" width="14.28515625" style="2" customWidth="1"/>
    <col min="5" max="5" width="16.28515625" style="2" customWidth="1"/>
    <col min="6" max="6" width="9.5703125" style="70" customWidth="1"/>
    <col min="7" max="7" width="9.5703125" style="18" customWidth="1"/>
    <col min="8" max="8" width="9.42578125" style="18" customWidth="1"/>
    <col min="9" max="9" width="9.140625" style="18"/>
    <col min="10" max="10" width="9.140625" style="52"/>
    <col min="11" max="11" width="9.140625" style="18" customWidth="1"/>
    <col min="12" max="12" width="9.140625" style="18"/>
    <col min="13" max="13" width="9.140625" style="18" customWidth="1"/>
    <col min="14" max="15" width="9.140625" style="18"/>
    <col min="16" max="16" width="9.85546875" style="2" customWidth="1"/>
    <col min="17" max="17" width="9.140625" style="2"/>
    <col min="18" max="18" width="9.140625" style="2" customWidth="1"/>
    <col min="19" max="19" width="8.7109375" style="2" customWidth="1"/>
    <col min="20" max="16384" width="9.140625" style="2"/>
  </cols>
  <sheetData>
    <row r="1" spans="1:19" ht="14.25" customHeight="1" x14ac:dyDescent="0.25">
      <c r="A1" s="75" t="s">
        <v>48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</row>
    <row r="2" spans="1:19" ht="14.25" customHeight="1" x14ac:dyDescent="0.2">
      <c r="A2" s="3"/>
      <c r="B2" s="3"/>
      <c r="C2" s="3"/>
      <c r="D2" s="3"/>
      <c r="E2" s="3"/>
      <c r="F2" s="4"/>
      <c r="G2" s="5"/>
      <c r="H2" s="6"/>
      <c r="I2" s="6"/>
      <c r="J2" s="7"/>
      <c r="K2" s="6"/>
      <c r="L2" s="6"/>
      <c r="M2" s="6"/>
      <c r="N2" s="6"/>
      <c r="O2" s="6"/>
      <c r="P2" s="1"/>
    </row>
    <row r="3" spans="1:19" ht="43.5" customHeight="1" thickBot="1" x14ac:dyDescent="0.25">
      <c r="A3" s="76" t="s">
        <v>49</v>
      </c>
      <c r="B3" s="76"/>
      <c r="C3" s="76"/>
      <c r="D3" s="76"/>
      <c r="E3" s="76"/>
      <c r="F3" s="8"/>
      <c r="G3" s="9"/>
      <c r="H3" s="6"/>
      <c r="I3" s="6"/>
      <c r="J3" s="7"/>
      <c r="K3" s="6"/>
      <c r="L3" s="6"/>
      <c r="M3" s="6"/>
      <c r="N3" s="6"/>
      <c r="O3" s="6"/>
      <c r="P3" s="1"/>
    </row>
    <row r="4" spans="1:19" ht="63.75" x14ac:dyDescent="0.2">
      <c r="A4" s="10" t="s">
        <v>0</v>
      </c>
      <c r="B4" s="11" t="s">
        <v>1</v>
      </c>
      <c r="C4" s="11" t="s">
        <v>2</v>
      </c>
      <c r="D4" s="11" t="s">
        <v>3</v>
      </c>
      <c r="E4" s="12" t="s">
        <v>4</v>
      </c>
      <c r="F4" s="8"/>
      <c r="G4" s="9"/>
      <c r="H4" s="6"/>
      <c r="I4" s="6"/>
      <c r="J4" s="90" t="str">
        <f>CONCATENATE(A3," НА ГОДИШНА БАЗА")</f>
        <v>ДОХОДНОСТ НА УНИВЕРСАЛНИТЕ ПЕНСИОННИ ФОНДОВЕ
ЗА ПЕРИОДА 31.03.2023 г. - 31.03.2025 г. НА ГОДИШНА БАЗА</v>
      </c>
      <c r="K4" s="91" t="str">
        <f>CONCATENATE(TEXT(E20*100,"# ##0,00%"),"
Горна граница
на доходността")</f>
        <v>8,90%
Горна граница
на доходността</v>
      </c>
      <c r="L4" s="6"/>
      <c r="M4" s="6"/>
      <c r="N4" s="6"/>
      <c r="O4" s="6"/>
      <c r="P4" s="1"/>
      <c r="S4" s="14"/>
    </row>
    <row r="5" spans="1:19" s="18" customFormat="1" ht="12.75" customHeight="1" x14ac:dyDescent="0.2">
      <c r="A5" s="15">
        <v>1</v>
      </c>
      <c r="B5" s="16">
        <v>2</v>
      </c>
      <c r="C5" s="16">
        <v>3</v>
      </c>
      <c r="D5" s="16">
        <v>4</v>
      </c>
      <c r="E5" s="17">
        <v>5</v>
      </c>
      <c r="H5" s="19"/>
      <c r="I5" s="19"/>
      <c r="J5" s="92"/>
      <c r="K5" s="91" t="str">
        <f>CONCATENATE(TEXT(E17*100,"# ##0,00%"),"
Среднопретеглена
доходност")</f>
        <v>5,90%
Среднопретеглена
доходност</v>
      </c>
      <c r="L5" s="6"/>
      <c r="M5" s="6"/>
      <c r="N5" s="6"/>
      <c r="O5" s="6"/>
      <c r="P5" s="6"/>
      <c r="S5" s="20"/>
    </row>
    <row r="6" spans="1:19" s="18" customFormat="1" ht="12.75" customHeight="1" x14ac:dyDescent="0.2">
      <c r="A6" s="21">
        <v>1</v>
      </c>
      <c r="B6" s="22" t="s">
        <v>5</v>
      </c>
      <c r="C6" s="23">
        <v>0.24922723889508269</v>
      </c>
      <c r="D6" s="23">
        <v>0.2</v>
      </c>
      <c r="E6" s="24">
        <v>5.8454836956963963E-2</v>
      </c>
      <c r="F6" s="25">
        <f t="shared" ref="F6:F15" si="0">$E$17</f>
        <v>5.8960413826452986E-2</v>
      </c>
      <c r="G6" s="25">
        <f t="shared" ref="G6:G16" si="1">$E$19</f>
        <v>2.896041382645299E-2</v>
      </c>
      <c r="H6" s="88">
        <f t="shared" ref="H6:H15" si="2">$E$20</f>
        <v>8.8960413826452991E-2</v>
      </c>
      <c r="I6" s="19"/>
      <c r="J6" s="92"/>
      <c r="K6" s="91" t="str">
        <f>CONCATENATE(TEXT(E19*100,"# ##0,00%"),"
Минимална
доходност")</f>
        <v>2,90%
Минимална
доходност</v>
      </c>
      <c r="L6" s="6"/>
      <c r="M6" s="6"/>
      <c r="N6" s="6"/>
      <c r="O6" s="6"/>
      <c r="P6" s="6"/>
      <c r="S6" s="20"/>
    </row>
    <row r="7" spans="1:19" s="18" customFormat="1" ht="12.75" x14ac:dyDescent="0.2">
      <c r="A7" s="21">
        <v>2</v>
      </c>
      <c r="B7" s="22" t="s">
        <v>6</v>
      </c>
      <c r="C7" s="23">
        <v>8.1215996342309305E-2</v>
      </c>
      <c r="D7" s="23">
        <v>9.2617981153031603E-2</v>
      </c>
      <c r="E7" s="24">
        <v>5.7413495038254769E-2</v>
      </c>
      <c r="F7" s="25">
        <f t="shared" si="0"/>
        <v>5.8960413826452986E-2</v>
      </c>
      <c r="G7" s="25">
        <f t="shared" si="1"/>
        <v>2.896041382645299E-2</v>
      </c>
      <c r="H7" s="88">
        <f t="shared" si="2"/>
        <v>8.8960413826452991E-2</v>
      </c>
      <c r="I7" s="19"/>
      <c r="J7" s="7"/>
      <c r="L7" s="6"/>
      <c r="M7" s="6"/>
      <c r="N7" s="6"/>
      <c r="O7" s="6"/>
      <c r="P7" s="6"/>
      <c r="S7" s="20"/>
    </row>
    <row r="8" spans="1:19" s="18" customFormat="1" ht="12.75" x14ac:dyDescent="0.2">
      <c r="A8" s="21">
        <v>3</v>
      </c>
      <c r="B8" s="22" t="s">
        <v>7</v>
      </c>
      <c r="C8" s="23">
        <v>0.20859041852301424</v>
      </c>
      <c r="D8" s="23">
        <v>0.2</v>
      </c>
      <c r="E8" s="24">
        <v>5.5586793891651665E-2</v>
      </c>
      <c r="F8" s="25">
        <f t="shared" si="0"/>
        <v>5.8960413826452986E-2</v>
      </c>
      <c r="G8" s="25">
        <f t="shared" si="1"/>
        <v>2.896041382645299E-2</v>
      </c>
      <c r="H8" s="88">
        <f t="shared" si="2"/>
        <v>8.8960413826452991E-2</v>
      </c>
      <c r="I8" s="19"/>
      <c r="J8" s="7"/>
      <c r="K8" s="6"/>
      <c r="L8" s="6"/>
      <c r="M8" s="6"/>
      <c r="N8" s="6"/>
      <c r="O8" s="6"/>
      <c r="P8" s="6"/>
      <c r="S8" s="20"/>
    </row>
    <row r="9" spans="1:19" s="18" customFormat="1" ht="12.75" x14ac:dyDescent="0.2">
      <c r="A9" s="21">
        <v>4</v>
      </c>
      <c r="B9" s="22" t="s">
        <v>8</v>
      </c>
      <c r="C9" s="23">
        <v>0.19142541468852958</v>
      </c>
      <c r="D9" s="23">
        <v>0.2</v>
      </c>
      <c r="E9" s="24">
        <v>5.8445467079139224E-2</v>
      </c>
      <c r="F9" s="25">
        <f t="shared" si="0"/>
        <v>5.8960413826452986E-2</v>
      </c>
      <c r="G9" s="25">
        <f t="shared" si="1"/>
        <v>2.896041382645299E-2</v>
      </c>
      <c r="H9" s="88">
        <f t="shared" si="2"/>
        <v>8.8960413826452991E-2</v>
      </c>
      <c r="I9" s="19"/>
      <c r="J9" s="7"/>
      <c r="K9" s="6"/>
      <c r="L9" s="6"/>
      <c r="M9" s="6"/>
      <c r="N9" s="6"/>
      <c r="O9" s="6"/>
      <c r="P9" s="6"/>
      <c r="S9" s="20"/>
    </row>
    <row r="10" spans="1:19" s="18" customFormat="1" ht="12.75" x14ac:dyDescent="0.2">
      <c r="A10" s="21">
        <v>5</v>
      </c>
      <c r="B10" s="22" t="s">
        <v>9</v>
      </c>
      <c r="C10" s="23">
        <v>0.12689656717235775</v>
      </c>
      <c r="D10" s="23">
        <v>0.14471168730378781</v>
      </c>
      <c r="E10" s="24">
        <v>6.148282489439616E-2</v>
      </c>
      <c r="F10" s="25">
        <f t="shared" si="0"/>
        <v>5.8960413826452986E-2</v>
      </c>
      <c r="G10" s="25">
        <f t="shared" si="1"/>
        <v>2.896041382645299E-2</v>
      </c>
      <c r="H10" s="88">
        <f t="shared" si="2"/>
        <v>8.8960413826452991E-2</v>
      </c>
      <c r="I10" s="19"/>
      <c r="J10" s="7"/>
      <c r="K10" s="6"/>
      <c r="L10" s="6"/>
      <c r="M10" s="6"/>
      <c r="N10" s="6"/>
      <c r="O10" s="6"/>
      <c r="P10" s="6"/>
      <c r="S10" s="20"/>
    </row>
    <row r="11" spans="1:19" s="18" customFormat="1" ht="12.75" x14ac:dyDescent="0.2">
      <c r="A11" s="21">
        <v>6</v>
      </c>
      <c r="B11" s="22" t="s">
        <v>10</v>
      </c>
      <c r="C11" s="23">
        <v>8.8446913275640082E-2</v>
      </c>
      <c r="D11" s="23">
        <v>0.10086405284348601</v>
      </c>
      <c r="E11" s="24">
        <v>5.7706080575797625E-2</v>
      </c>
      <c r="F11" s="25">
        <f t="shared" si="0"/>
        <v>5.8960413826452986E-2</v>
      </c>
      <c r="G11" s="25">
        <f t="shared" si="1"/>
        <v>2.896041382645299E-2</v>
      </c>
      <c r="H11" s="88">
        <f t="shared" si="2"/>
        <v>8.8960413826452991E-2</v>
      </c>
      <c r="I11" s="19"/>
      <c r="J11" s="7"/>
      <c r="K11" s="6"/>
      <c r="L11" s="6"/>
      <c r="M11" s="6"/>
      <c r="N11" s="6"/>
      <c r="O11" s="6"/>
      <c r="P11" s="6"/>
      <c r="S11" s="20"/>
    </row>
    <row r="12" spans="1:19" s="18" customFormat="1" ht="12.75" x14ac:dyDescent="0.2">
      <c r="A12" s="27">
        <v>7</v>
      </c>
      <c r="B12" s="28" t="s">
        <v>11</v>
      </c>
      <c r="C12" s="23">
        <v>2.4495838720820381E-2</v>
      </c>
      <c r="D12" s="23">
        <v>2.793483095879648E-2</v>
      </c>
      <c r="E12" s="24">
        <v>6.5412062051011022E-2</v>
      </c>
      <c r="F12" s="25">
        <f t="shared" si="0"/>
        <v>5.8960413826452986E-2</v>
      </c>
      <c r="G12" s="25">
        <f t="shared" si="1"/>
        <v>2.896041382645299E-2</v>
      </c>
      <c r="H12" s="88">
        <f t="shared" si="2"/>
        <v>8.8960413826452991E-2</v>
      </c>
      <c r="I12" s="6"/>
      <c r="J12" s="7"/>
      <c r="K12" s="6"/>
      <c r="L12" s="6"/>
      <c r="M12" s="6"/>
      <c r="N12" s="6"/>
      <c r="O12" s="6"/>
      <c r="P12" s="6"/>
      <c r="S12" s="20"/>
    </row>
    <row r="13" spans="1:19" s="18" customFormat="1" ht="12.75" x14ac:dyDescent="0.2">
      <c r="A13" s="27">
        <v>8</v>
      </c>
      <c r="B13" s="28" t="s">
        <v>12</v>
      </c>
      <c r="C13" s="23">
        <v>1.479898447367353E-2</v>
      </c>
      <c r="D13" s="23">
        <v>1.6876626856729991E-2</v>
      </c>
      <c r="E13" s="24">
        <v>9.4328845104081793E-2</v>
      </c>
      <c r="F13" s="25">
        <f t="shared" si="0"/>
        <v>5.8960413826452986E-2</v>
      </c>
      <c r="G13" s="25">
        <f t="shared" si="1"/>
        <v>2.896041382645299E-2</v>
      </c>
      <c r="H13" s="88">
        <f t="shared" si="2"/>
        <v>8.8960413826452991E-2</v>
      </c>
      <c r="I13" s="6"/>
      <c r="J13" s="7"/>
      <c r="K13" s="6"/>
      <c r="L13" s="6"/>
      <c r="M13" s="6"/>
      <c r="N13" s="6"/>
      <c r="O13" s="6"/>
      <c r="P13" s="6"/>
      <c r="S13" s="20"/>
    </row>
    <row r="14" spans="1:19" s="18" customFormat="1" ht="12.75" x14ac:dyDescent="0.2">
      <c r="A14" s="27">
        <v>9</v>
      </c>
      <c r="B14" s="28" t="s">
        <v>13</v>
      </c>
      <c r="C14" s="23">
        <v>1.0121138896895327E-2</v>
      </c>
      <c r="D14" s="23">
        <v>1.1542054445147894E-2</v>
      </c>
      <c r="E14" s="24">
        <v>5.7309355173413179E-2</v>
      </c>
      <c r="F14" s="25">
        <f t="shared" si="0"/>
        <v>5.8960413826452986E-2</v>
      </c>
      <c r="G14" s="25">
        <f t="shared" si="1"/>
        <v>2.896041382645299E-2</v>
      </c>
      <c r="H14" s="88">
        <f t="shared" si="2"/>
        <v>8.8960413826452991E-2</v>
      </c>
      <c r="I14" s="6"/>
      <c r="J14" s="7"/>
      <c r="K14" s="6"/>
      <c r="L14" s="6"/>
      <c r="M14" s="6"/>
      <c r="N14" s="6"/>
      <c r="O14" s="6"/>
      <c r="P14" s="6"/>
      <c r="S14" s="20"/>
    </row>
    <row r="15" spans="1:19" s="18" customFormat="1" ht="12.75" x14ac:dyDescent="0.2">
      <c r="A15" s="27">
        <v>10</v>
      </c>
      <c r="B15" s="29" t="s">
        <v>14</v>
      </c>
      <c r="C15" s="23">
        <v>4.7814890116771175E-3</v>
      </c>
      <c r="D15" s="23">
        <v>5.452766439020291E-3</v>
      </c>
      <c r="E15" s="24">
        <v>6.3641903207116934E-2</v>
      </c>
      <c r="F15" s="25">
        <f t="shared" si="0"/>
        <v>5.8960413826452986E-2</v>
      </c>
      <c r="G15" s="25">
        <f t="shared" si="1"/>
        <v>2.896041382645299E-2</v>
      </c>
      <c r="H15" s="88">
        <f t="shared" si="2"/>
        <v>8.8960413826452991E-2</v>
      </c>
      <c r="I15" s="6"/>
      <c r="J15" s="7"/>
      <c r="K15" s="6"/>
      <c r="L15" s="6"/>
      <c r="M15" s="6"/>
      <c r="N15" s="6"/>
      <c r="O15" s="6"/>
      <c r="P15" s="6"/>
      <c r="S15" s="20"/>
    </row>
    <row r="16" spans="1:19" s="18" customFormat="1" ht="12.75" x14ac:dyDescent="0.2">
      <c r="A16" s="77" t="s">
        <v>15</v>
      </c>
      <c r="B16" s="78"/>
      <c r="C16" s="78"/>
      <c r="D16" s="78"/>
      <c r="E16" s="30">
        <v>5.880276975687776E-2</v>
      </c>
      <c r="F16" s="31"/>
      <c r="G16" s="25">
        <f t="shared" si="1"/>
        <v>2.896041382645299E-2</v>
      </c>
      <c r="H16" s="89"/>
      <c r="I16" s="6"/>
      <c r="J16" s="7"/>
      <c r="K16" s="6"/>
      <c r="L16" s="6"/>
      <c r="M16" s="6"/>
      <c r="N16" s="6"/>
      <c r="O16" s="6"/>
      <c r="P16" s="6"/>
    </row>
    <row r="17" spans="1:16" s="18" customFormat="1" ht="12.75" x14ac:dyDescent="0.2">
      <c r="A17" s="77" t="s">
        <v>16</v>
      </c>
      <c r="B17" s="78"/>
      <c r="C17" s="78"/>
      <c r="D17" s="78"/>
      <c r="E17" s="30">
        <v>5.8960413826452986E-2</v>
      </c>
      <c r="F17" s="32"/>
      <c r="G17" s="32"/>
      <c r="H17" s="6"/>
      <c r="I17" s="6"/>
      <c r="J17" s="7"/>
      <c r="K17" s="6"/>
      <c r="L17" s="6"/>
      <c r="M17" s="6"/>
      <c r="N17" s="6"/>
      <c r="O17" s="6"/>
      <c r="P17" s="6"/>
    </row>
    <row r="18" spans="1:16" s="18" customFormat="1" ht="12.75" x14ac:dyDescent="0.2">
      <c r="A18" s="77" t="s">
        <v>17</v>
      </c>
      <c r="B18" s="78"/>
      <c r="C18" s="78"/>
      <c r="D18" s="78"/>
      <c r="E18" s="30">
        <v>6.2978166397182636E-2</v>
      </c>
      <c r="F18" s="32"/>
      <c r="G18" s="32"/>
      <c r="H18" s="6"/>
      <c r="I18" s="6"/>
      <c r="J18" s="7"/>
      <c r="K18" s="6"/>
      <c r="L18" s="6"/>
      <c r="M18" s="6"/>
      <c r="N18" s="6"/>
      <c r="O18" s="6"/>
      <c r="P18" s="6"/>
    </row>
    <row r="19" spans="1:16" s="18" customFormat="1" ht="12.75" x14ac:dyDescent="0.2">
      <c r="A19" s="73" t="s">
        <v>18</v>
      </c>
      <c r="B19" s="74"/>
      <c r="C19" s="74"/>
      <c r="D19" s="74"/>
      <c r="E19" s="30">
        <v>2.896041382645299E-2</v>
      </c>
      <c r="F19" s="32"/>
      <c r="G19" s="32"/>
      <c r="H19" s="6"/>
      <c r="I19" s="6"/>
      <c r="J19" s="7"/>
      <c r="K19" s="6"/>
      <c r="L19" s="6"/>
      <c r="M19" s="6"/>
      <c r="N19" s="6"/>
      <c r="O19" s="6"/>
      <c r="P19" s="6"/>
    </row>
    <row r="20" spans="1:16" s="18" customFormat="1" ht="13.5" thickBot="1" x14ac:dyDescent="0.25">
      <c r="A20" s="79" t="s">
        <v>19</v>
      </c>
      <c r="B20" s="80"/>
      <c r="C20" s="80"/>
      <c r="D20" s="80"/>
      <c r="E20" s="30">
        <v>8.8960413826452991E-2</v>
      </c>
      <c r="F20" s="33"/>
      <c r="G20" s="33"/>
      <c r="H20" s="6"/>
      <c r="I20" s="6"/>
      <c r="J20" s="7"/>
      <c r="K20" s="6"/>
      <c r="L20" s="6"/>
      <c r="M20" s="6"/>
      <c r="N20" s="6"/>
      <c r="O20" s="6"/>
      <c r="P20" s="6"/>
    </row>
    <row r="21" spans="1:16" s="18" customFormat="1" ht="12.75" x14ac:dyDescent="0.2">
      <c r="A21" s="81"/>
      <c r="B21" s="81"/>
      <c r="C21" s="81"/>
      <c r="D21" s="81"/>
      <c r="E21" s="81"/>
      <c r="F21" s="33"/>
      <c r="G21" s="33"/>
      <c r="H21" s="6"/>
      <c r="I21" s="6"/>
      <c r="J21" s="7"/>
      <c r="K21" s="6"/>
      <c r="L21" s="6"/>
      <c r="M21" s="6"/>
      <c r="N21" s="6"/>
      <c r="O21" s="6"/>
      <c r="P21" s="6"/>
    </row>
    <row r="22" spans="1:16" ht="12.75" x14ac:dyDescent="0.2">
      <c r="A22" s="82" t="s">
        <v>20</v>
      </c>
      <c r="B22" s="82"/>
      <c r="C22" s="82"/>
      <c r="D22" s="82"/>
      <c r="E22" s="82"/>
      <c r="F22" s="34"/>
      <c r="G22" s="33"/>
      <c r="H22" s="6"/>
      <c r="I22" s="6"/>
      <c r="J22" s="7"/>
      <c r="K22" s="6"/>
      <c r="L22" s="6"/>
      <c r="M22" s="6"/>
      <c r="N22" s="6"/>
      <c r="O22" s="6"/>
      <c r="P22" s="1"/>
    </row>
    <row r="23" spans="1:16" ht="12.75" x14ac:dyDescent="0.2">
      <c r="A23" s="35"/>
      <c r="B23" s="36"/>
      <c r="C23" s="36"/>
      <c r="D23" s="36"/>
      <c r="E23" s="36"/>
      <c r="F23" s="37"/>
      <c r="G23" s="38"/>
      <c r="H23" s="38"/>
      <c r="I23" s="38"/>
      <c r="J23" s="38"/>
      <c r="K23" s="38"/>
      <c r="L23" s="38"/>
      <c r="M23" s="38"/>
      <c r="N23" s="38"/>
      <c r="O23" s="38"/>
      <c r="P23" s="1"/>
    </row>
    <row r="24" spans="1:16" ht="12.75" x14ac:dyDescent="0.2">
      <c r="A24" s="35"/>
      <c r="B24" s="36"/>
      <c r="C24" s="36"/>
      <c r="D24" s="36"/>
      <c r="E24" s="36"/>
      <c r="F24" s="37"/>
      <c r="G24" s="38"/>
      <c r="H24" s="38"/>
      <c r="I24" s="38"/>
      <c r="J24" s="38"/>
      <c r="K24" s="38"/>
      <c r="L24" s="38"/>
      <c r="M24" s="38"/>
      <c r="N24" s="38"/>
      <c r="O24" s="38"/>
      <c r="P24" s="1"/>
    </row>
    <row r="25" spans="1:16" ht="12.75" x14ac:dyDescent="0.2">
      <c r="A25" s="35"/>
      <c r="B25" s="36"/>
      <c r="C25" s="36"/>
      <c r="D25" s="36"/>
      <c r="E25" s="36"/>
      <c r="F25" s="37"/>
      <c r="G25" s="38"/>
      <c r="H25" s="38"/>
      <c r="I25" s="38"/>
      <c r="J25" s="38"/>
      <c r="K25" s="38"/>
      <c r="L25" s="38"/>
      <c r="M25" s="38"/>
      <c r="N25" s="38"/>
      <c r="O25" s="38"/>
      <c r="P25" s="1"/>
    </row>
    <row r="26" spans="1:16" ht="43.5" customHeight="1" thickBot="1" x14ac:dyDescent="0.25">
      <c r="A26" s="76" t="s">
        <v>50</v>
      </c>
      <c r="B26" s="76"/>
      <c r="C26" s="76"/>
      <c r="D26" s="76"/>
      <c r="E26" s="76"/>
      <c r="F26" s="4"/>
      <c r="G26" s="5"/>
      <c r="H26" s="6"/>
      <c r="I26" s="6"/>
      <c r="J26" s="13"/>
      <c r="K26" s="6"/>
      <c r="L26" s="6"/>
      <c r="M26" s="6"/>
      <c r="N26" s="6"/>
      <c r="O26" s="6"/>
      <c r="P26" s="1"/>
    </row>
    <row r="27" spans="1:16" ht="63.75" x14ac:dyDescent="0.2">
      <c r="A27" s="10" t="s">
        <v>0</v>
      </c>
      <c r="B27" s="11" t="s">
        <v>1</v>
      </c>
      <c r="C27" s="11" t="s">
        <v>21</v>
      </c>
      <c r="D27" s="11" t="s">
        <v>3</v>
      </c>
      <c r="E27" s="12" t="s">
        <v>4</v>
      </c>
      <c r="F27" s="8"/>
      <c r="G27" s="93"/>
      <c r="H27" s="89"/>
      <c r="I27" s="89"/>
      <c r="J27" s="90" t="str">
        <f>CONCATENATE(A26," НА ГОДИШНА БАЗА")</f>
        <v>ДОХОДНОСТ НА ПРОФЕСИОНАЛНИТЕ ПЕНСИОННИ ФОНДОВЕ
ЗА ПЕРИОДА 31.03.2023 г. - 31.03.2025 г. НА ГОДИШНА БАЗА</v>
      </c>
      <c r="K27" s="91" t="str">
        <f>CONCATENATE(TEXT(E43*100,"# ##0,00%"),"
Горна граница
на доходността")</f>
        <v>9,00%
Горна граница
на доходността</v>
      </c>
      <c r="L27" s="6"/>
      <c r="M27" s="6"/>
      <c r="N27" s="6"/>
      <c r="O27" s="6"/>
      <c r="P27" s="1"/>
    </row>
    <row r="28" spans="1:16" ht="12.75" customHeight="1" x14ac:dyDescent="0.2">
      <c r="A28" s="15">
        <v>1</v>
      </c>
      <c r="B28" s="16">
        <v>2</v>
      </c>
      <c r="C28" s="16">
        <v>3</v>
      </c>
      <c r="D28" s="16">
        <v>4</v>
      </c>
      <c r="E28" s="17">
        <v>5</v>
      </c>
      <c r="F28" s="9"/>
      <c r="G28" s="93"/>
      <c r="H28" s="89"/>
      <c r="I28" s="89"/>
      <c r="J28" s="92"/>
      <c r="K28" s="91" t="str">
        <f>CONCATENATE(TEXT(E40*100,"# ##0,00%"),"
Среднопретеглена
доходност")</f>
        <v>6,00%
Среднопретеглена
доходност</v>
      </c>
      <c r="L28" s="6"/>
      <c r="M28" s="6"/>
      <c r="N28" s="6"/>
      <c r="O28" s="6"/>
      <c r="P28" s="1"/>
    </row>
    <row r="29" spans="1:16" ht="12.75" customHeight="1" x14ac:dyDescent="0.2">
      <c r="A29" s="21">
        <v>1</v>
      </c>
      <c r="B29" s="22" t="s">
        <v>22</v>
      </c>
      <c r="C29" s="39">
        <v>0.24403406466043964</v>
      </c>
      <c r="D29" s="39">
        <v>0.2</v>
      </c>
      <c r="E29" s="40">
        <v>5.6534688720128345E-2</v>
      </c>
      <c r="F29" s="41">
        <f t="shared" ref="F29:F38" si="3">$E$40</f>
        <v>5.9999970431558733E-2</v>
      </c>
      <c r="G29" s="41">
        <f t="shared" ref="G29:G38" si="4">$E$42</f>
        <v>2.9999970431558731E-2</v>
      </c>
      <c r="H29" s="88">
        <f t="shared" ref="H29:H38" si="5">$E$43</f>
        <v>8.9999970431558718E-2</v>
      </c>
      <c r="I29" s="88"/>
      <c r="J29" s="92"/>
      <c r="K29" s="91" t="str">
        <f>CONCATENATE(TEXT(E42*100,"# ##0,00%"),"
Минимална
доходност")</f>
        <v>3,00%
Минимална
доходност</v>
      </c>
      <c r="L29" s="6"/>
      <c r="M29" s="6"/>
      <c r="N29" s="6"/>
      <c r="O29" s="6"/>
      <c r="P29" s="1"/>
    </row>
    <row r="30" spans="1:16" ht="12.75" x14ac:dyDescent="0.2">
      <c r="A30" s="21">
        <v>2</v>
      </c>
      <c r="B30" s="22" t="s">
        <v>23</v>
      </c>
      <c r="C30" s="39">
        <v>0.13149085542569</v>
      </c>
      <c r="D30" s="39">
        <v>0.13945949231535137</v>
      </c>
      <c r="E30" s="40">
        <v>4.7103428709823536E-2</v>
      </c>
      <c r="F30" s="41">
        <f t="shared" si="3"/>
        <v>5.9999970431558733E-2</v>
      </c>
      <c r="G30" s="41">
        <f t="shared" si="4"/>
        <v>2.9999970431558731E-2</v>
      </c>
      <c r="H30" s="88">
        <f t="shared" si="5"/>
        <v>8.9999970431558718E-2</v>
      </c>
      <c r="I30" s="88"/>
      <c r="J30" s="92"/>
      <c r="K30" s="89"/>
      <c r="L30" s="6"/>
      <c r="M30" s="6"/>
      <c r="N30" s="6"/>
      <c r="O30" s="6"/>
      <c r="P30" s="1"/>
    </row>
    <row r="31" spans="1:16" ht="12.75" x14ac:dyDescent="0.2">
      <c r="A31" s="21">
        <v>3</v>
      </c>
      <c r="B31" s="22" t="s">
        <v>24</v>
      </c>
      <c r="C31" s="39">
        <v>0.19024959760175617</v>
      </c>
      <c r="D31" s="39">
        <v>0.2</v>
      </c>
      <c r="E31" s="40">
        <v>5.8540027664301109E-2</v>
      </c>
      <c r="F31" s="41">
        <f t="shared" si="3"/>
        <v>5.9999970431558733E-2</v>
      </c>
      <c r="G31" s="41">
        <f t="shared" si="4"/>
        <v>2.9999970431558731E-2</v>
      </c>
      <c r="H31" s="88">
        <f t="shared" si="5"/>
        <v>8.9999970431558718E-2</v>
      </c>
      <c r="I31" s="88"/>
      <c r="J31" s="92"/>
      <c r="K31" s="89"/>
      <c r="L31" s="6"/>
      <c r="M31" s="6"/>
      <c r="N31" s="6"/>
      <c r="O31" s="6"/>
      <c r="P31" s="1"/>
    </row>
    <row r="32" spans="1:16" ht="12.75" x14ac:dyDescent="0.2">
      <c r="A32" s="21">
        <v>4</v>
      </c>
      <c r="B32" s="22" t="s">
        <v>25</v>
      </c>
      <c r="C32" s="39">
        <v>0.16878746537552852</v>
      </c>
      <c r="D32" s="39">
        <v>0.17901635938302088</v>
      </c>
      <c r="E32" s="40">
        <v>6.0503883596173536E-2</v>
      </c>
      <c r="F32" s="41">
        <f t="shared" si="3"/>
        <v>5.9999970431558733E-2</v>
      </c>
      <c r="G32" s="41">
        <f t="shared" si="4"/>
        <v>2.9999970431558731E-2</v>
      </c>
      <c r="H32" s="88">
        <f t="shared" si="5"/>
        <v>8.9999970431558718E-2</v>
      </c>
      <c r="I32" s="88"/>
      <c r="J32" s="92"/>
      <c r="K32" s="89"/>
      <c r="L32" s="6"/>
      <c r="M32" s="6"/>
      <c r="N32" s="6"/>
      <c r="O32" s="6"/>
      <c r="P32" s="1"/>
    </row>
    <row r="33" spans="1:16" ht="12.75" x14ac:dyDescent="0.2">
      <c r="A33" s="21">
        <v>5</v>
      </c>
      <c r="B33" s="22" t="s">
        <v>26</v>
      </c>
      <c r="C33" s="39">
        <v>6.8085049838549488E-2</v>
      </c>
      <c r="D33" s="39">
        <v>7.2211154562877689E-2</v>
      </c>
      <c r="E33" s="40">
        <v>6.7890948796380801E-2</v>
      </c>
      <c r="F33" s="41">
        <f t="shared" si="3"/>
        <v>5.9999970431558733E-2</v>
      </c>
      <c r="G33" s="41">
        <f t="shared" si="4"/>
        <v>2.9999970431558731E-2</v>
      </c>
      <c r="H33" s="88">
        <f t="shared" si="5"/>
        <v>8.9999970431558718E-2</v>
      </c>
      <c r="I33" s="88"/>
      <c r="J33" s="92"/>
      <c r="K33" s="89"/>
      <c r="L33" s="6"/>
      <c r="M33" s="6"/>
      <c r="N33" s="6"/>
      <c r="O33" s="6"/>
      <c r="P33" s="1"/>
    </row>
    <row r="34" spans="1:16" ht="12.75" x14ac:dyDescent="0.2">
      <c r="A34" s="21">
        <v>6</v>
      </c>
      <c r="B34" s="22" t="s">
        <v>27</v>
      </c>
      <c r="C34" s="39">
        <v>9.4161028886889153E-2</v>
      </c>
      <c r="D34" s="39">
        <v>9.9867395659904587E-2</v>
      </c>
      <c r="E34" s="40">
        <v>5.6558090851665188E-2</v>
      </c>
      <c r="F34" s="41">
        <f t="shared" si="3"/>
        <v>5.9999970431558733E-2</v>
      </c>
      <c r="G34" s="41">
        <f t="shared" si="4"/>
        <v>2.9999970431558731E-2</v>
      </c>
      <c r="H34" s="88">
        <f t="shared" si="5"/>
        <v>8.9999970431558718E-2</v>
      </c>
      <c r="I34" s="88"/>
      <c r="J34" s="92"/>
      <c r="K34" s="89"/>
      <c r="L34" s="6"/>
      <c r="M34" s="6"/>
      <c r="N34" s="6"/>
      <c r="O34" s="6"/>
      <c r="P34" s="1"/>
    </row>
    <row r="35" spans="1:16" ht="12.75" x14ac:dyDescent="0.2">
      <c r="A35" s="27">
        <v>7</v>
      </c>
      <c r="B35" s="28" t="s">
        <v>28</v>
      </c>
      <c r="C35" s="39">
        <v>2.7291059914426038E-2</v>
      </c>
      <c r="D35" s="39">
        <v>2.8944958553141293E-2</v>
      </c>
      <c r="E35" s="40">
        <v>6.7947128268767587E-2</v>
      </c>
      <c r="F35" s="41">
        <f t="shared" si="3"/>
        <v>5.9999970431558733E-2</v>
      </c>
      <c r="G35" s="41">
        <f t="shared" si="4"/>
        <v>2.9999970431558731E-2</v>
      </c>
      <c r="H35" s="88">
        <f t="shared" si="5"/>
        <v>8.9999970431558718E-2</v>
      </c>
      <c r="I35" s="89"/>
      <c r="J35" s="92"/>
      <c r="K35" s="89"/>
      <c r="L35" s="6"/>
      <c r="M35" s="6"/>
      <c r="N35" s="6"/>
      <c r="O35" s="6"/>
      <c r="P35" s="1"/>
    </row>
    <row r="36" spans="1:16" ht="12.75" x14ac:dyDescent="0.2">
      <c r="A36" s="27">
        <v>8</v>
      </c>
      <c r="B36" s="28" t="s">
        <v>29</v>
      </c>
      <c r="C36" s="39">
        <v>4.9145321305050713E-2</v>
      </c>
      <c r="D36" s="39">
        <v>5.2123636557756689E-2</v>
      </c>
      <c r="E36" s="40">
        <v>0.10102434632538215</v>
      </c>
      <c r="F36" s="41">
        <f t="shared" si="3"/>
        <v>5.9999970431558733E-2</v>
      </c>
      <c r="G36" s="41">
        <f t="shared" si="4"/>
        <v>2.9999970431558731E-2</v>
      </c>
      <c r="H36" s="88">
        <f t="shared" si="5"/>
        <v>8.9999970431558718E-2</v>
      </c>
      <c r="I36" s="89"/>
      <c r="J36" s="92"/>
      <c r="K36" s="89"/>
      <c r="L36" s="6"/>
      <c r="M36" s="6"/>
      <c r="N36" s="6"/>
      <c r="O36" s="6"/>
      <c r="P36" s="1"/>
    </row>
    <row r="37" spans="1:16" ht="12.75" x14ac:dyDescent="0.2">
      <c r="A37" s="27">
        <v>9</v>
      </c>
      <c r="B37" s="28" t="s">
        <v>30</v>
      </c>
      <c r="C37" s="39">
        <v>1.7433955048755986E-2</v>
      </c>
      <c r="D37" s="39">
        <v>1.8490491314220668E-2</v>
      </c>
      <c r="E37" s="40">
        <v>6.4155714507014183E-2</v>
      </c>
      <c r="F37" s="41">
        <f t="shared" si="3"/>
        <v>5.9999970431558733E-2</v>
      </c>
      <c r="G37" s="41">
        <f t="shared" si="4"/>
        <v>2.9999970431558731E-2</v>
      </c>
      <c r="H37" s="88">
        <f t="shared" si="5"/>
        <v>8.9999970431558718E-2</v>
      </c>
      <c r="I37" s="89"/>
      <c r="J37" s="92"/>
      <c r="K37" s="89"/>
      <c r="L37" s="6"/>
      <c r="M37" s="6"/>
      <c r="N37" s="6"/>
      <c r="O37" s="6"/>
      <c r="P37" s="1"/>
    </row>
    <row r="38" spans="1:16" ht="12.75" x14ac:dyDescent="0.2">
      <c r="A38" s="27">
        <v>10</v>
      </c>
      <c r="B38" s="29" t="s">
        <v>31</v>
      </c>
      <c r="C38" s="39">
        <v>9.3216019429140495E-3</v>
      </c>
      <c r="D38" s="39">
        <v>9.886511653726773E-3</v>
      </c>
      <c r="E38" s="40">
        <v>6.2233790194783367E-2</v>
      </c>
      <c r="F38" s="41">
        <f t="shared" si="3"/>
        <v>5.9999970431558733E-2</v>
      </c>
      <c r="G38" s="41">
        <f t="shared" si="4"/>
        <v>2.9999970431558731E-2</v>
      </c>
      <c r="H38" s="88">
        <f t="shared" si="5"/>
        <v>8.9999970431558718E-2</v>
      </c>
      <c r="I38" s="89"/>
      <c r="J38" s="92"/>
      <c r="K38" s="89"/>
      <c r="L38" s="6"/>
      <c r="M38" s="6"/>
      <c r="N38" s="6"/>
      <c r="O38" s="6"/>
      <c r="P38" s="1"/>
    </row>
    <row r="39" spans="1:16" ht="12.75" x14ac:dyDescent="0.2">
      <c r="A39" s="77" t="s">
        <v>15</v>
      </c>
      <c r="B39" s="78"/>
      <c r="C39" s="78"/>
      <c r="D39" s="78"/>
      <c r="E39" s="42">
        <v>5.9805330111205847E-2</v>
      </c>
      <c r="F39" s="43"/>
      <c r="G39" s="43"/>
      <c r="H39" s="6"/>
      <c r="I39" s="6"/>
      <c r="J39" s="7"/>
      <c r="K39" s="6"/>
      <c r="L39" s="6"/>
      <c r="M39" s="6"/>
      <c r="N39" s="6"/>
      <c r="O39" s="6"/>
      <c r="P39" s="1"/>
    </row>
    <row r="40" spans="1:16" ht="12.75" x14ac:dyDescent="0.2">
      <c r="A40" s="77" t="s">
        <v>16</v>
      </c>
      <c r="B40" s="78"/>
      <c r="C40" s="78"/>
      <c r="D40" s="78"/>
      <c r="E40" s="42">
        <v>5.9999970431558733E-2</v>
      </c>
      <c r="F40" s="44"/>
      <c r="G40" s="44"/>
      <c r="H40" s="6"/>
      <c r="I40" s="6"/>
      <c r="J40" s="7"/>
      <c r="K40" s="6"/>
      <c r="L40" s="6"/>
      <c r="M40" s="6"/>
      <c r="N40" s="6"/>
      <c r="O40" s="6"/>
      <c r="P40" s="1"/>
    </row>
    <row r="41" spans="1:16" ht="12.75" x14ac:dyDescent="0.2">
      <c r="A41" s="77" t="s">
        <v>17</v>
      </c>
      <c r="B41" s="78"/>
      <c r="C41" s="78"/>
      <c r="D41" s="78"/>
      <c r="E41" s="42">
        <v>6.4249204763441981E-2</v>
      </c>
      <c r="F41" s="44"/>
      <c r="G41" s="44"/>
      <c r="H41" s="6"/>
      <c r="I41" s="6"/>
      <c r="J41" s="7"/>
      <c r="K41" s="6"/>
      <c r="L41" s="6"/>
      <c r="M41" s="6"/>
      <c r="N41" s="6"/>
      <c r="O41" s="6"/>
      <c r="P41" s="1"/>
    </row>
    <row r="42" spans="1:16" ht="12.75" x14ac:dyDescent="0.2">
      <c r="A42" s="73" t="s">
        <v>18</v>
      </c>
      <c r="B42" s="74"/>
      <c r="C42" s="74"/>
      <c r="D42" s="74"/>
      <c r="E42" s="42">
        <v>2.9999970431558731E-2</v>
      </c>
      <c r="F42" s="45"/>
      <c r="G42" s="44"/>
      <c r="H42" s="6"/>
      <c r="I42" s="6"/>
      <c r="J42" s="7"/>
      <c r="K42" s="6"/>
      <c r="L42" s="6"/>
      <c r="M42" s="6"/>
      <c r="N42" s="6"/>
      <c r="O42" s="6"/>
      <c r="P42" s="1"/>
    </row>
    <row r="43" spans="1:16" ht="13.5" thickBot="1" x14ac:dyDescent="0.25">
      <c r="A43" s="79" t="s">
        <v>19</v>
      </c>
      <c r="B43" s="80"/>
      <c r="C43" s="80"/>
      <c r="D43" s="80"/>
      <c r="E43" s="46">
        <v>8.9999970431558718E-2</v>
      </c>
      <c r="F43" s="47"/>
      <c r="G43" s="33"/>
      <c r="H43" s="6"/>
      <c r="I43" s="6"/>
      <c r="J43" s="7"/>
      <c r="K43" s="6"/>
      <c r="L43" s="6"/>
      <c r="M43" s="6"/>
      <c r="N43" s="6"/>
      <c r="O43" s="6"/>
      <c r="P43" s="1"/>
    </row>
    <row r="44" spans="1:16" ht="12.75" x14ac:dyDescent="0.2">
      <c r="A44" s="83"/>
      <c r="B44" s="83"/>
      <c r="C44" s="83"/>
      <c r="D44" s="83"/>
      <c r="E44" s="83"/>
      <c r="F44" s="47"/>
      <c r="G44" s="33"/>
      <c r="H44" s="6"/>
      <c r="I44" s="6"/>
      <c r="J44" s="7"/>
      <c r="K44" s="6"/>
      <c r="L44" s="6"/>
      <c r="M44" s="6"/>
      <c r="N44" s="6"/>
      <c r="O44" s="6"/>
      <c r="P44" s="1"/>
    </row>
    <row r="45" spans="1:16" ht="12.75" x14ac:dyDescent="0.2">
      <c r="A45" s="82" t="s">
        <v>32</v>
      </c>
      <c r="B45" s="82"/>
      <c r="C45" s="82"/>
      <c r="D45" s="82"/>
      <c r="E45" s="82"/>
      <c r="F45" s="47"/>
      <c r="G45" s="33"/>
      <c r="H45" s="6"/>
      <c r="I45" s="6"/>
      <c r="J45" s="7"/>
      <c r="K45" s="6"/>
      <c r="L45" s="6"/>
      <c r="M45" s="6"/>
      <c r="N45" s="6"/>
      <c r="O45" s="6"/>
      <c r="P45" s="1"/>
    </row>
    <row r="46" spans="1:16" ht="12.75" x14ac:dyDescent="0.2">
      <c r="A46" s="47"/>
      <c r="B46" s="47"/>
      <c r="C46" s="47"/>
      <c r="D46" s="47"/>
      <c r="E46" s="47"/>
      <c r="F46" s="48"/>
      <c r="G46" s="49"/>
      <c r="H46" s="6"/>
      <c r="I46" s="6"/>
      <c r="J46" s="7"/>
      <c r="K46" s="6"/>
      <c r="L46" s="6"/>
      <c r="M46" s="6"/>
      <c r="N46" s="6"/>
      <c r="O46" s="6"/>
      <c r="P46" s="1"/>
    </row>
    <row r="47" spans="1:16" ht="12.75" customHeight="1" x14ac:dyDescent="0.2">
      <c r="B47" s="50"/>
      <c r="C47" s="50"/>
      <c r="D47" s="50"/>
      <c r="E47" s="51"/>
      <c r="F47" s="48"/>
      <c r="G47" s="49"/>
      <c r="H47" s="6"/>
      <c r="I47" s="6"/>
      <c r="J47" s="7"/>
      <c r="K47" s="6"/>
      <c r="L47" s="6"/>
      <c r="M47" s="6"/>
      <c r="N47" s="6"/>
      <c r="O47" s="6"/>
      <c r="P47" s="1"/>
    </row>
    <row r="48" spans="1:16" ht="12.75" x14ac:dyDescent="0.2">
      <c r="A48" s="50"/>
      <c r="B48" s="50"/>
      <c r="C48" s="50"/>
      <c r="D48" s="50"/>
      <c r="E48" s="51"/>
      <c r="F48" s="34"/>
      <c r="G48" s="33"/>
      <c r="H48" s="6"/>
      <c r="I48" s="6"/>
      <c r="J48" s="7"/>
      <c r="K48" s="6"/>
      <c r="L48" s="6"/>
      <c r="M48" s="6"/>
      <c r="N48" s="6"/>
      <c r="O48" s="6"/>
      <c r="P48" s="1"/>
    </row>
    <row r="49" spans="1:16" ht="43.5" customHeight="1" thickBot="1" x14ac:dyDescent="0.25">
      <c r="A49" s="76" t="s">
        <v>51</v>
      </c>
      <c r="B49" s="76"/>
      <c r="C49" s="76"/>
      <c r="D49" s="76"/>
      <c r="E49" s="76"/>
      <c r="F49" s="8"/>
      <c r="G49" s="9"/>
      <c r="H49" s="6"/>
      <c r="I49" s="6"/>
      <c r="J49" s="94"/>
      <c r="K49" s="95" t="str">
        <f>CONCATENATE(TEXT(E63*100,"# ##0,00%"),"
Среднопретеглена
доходност")</f>
        <v>6,52%
Среднопретеглена
доходност</v>
      </c>
      <c r="L49" s="6"/>
      <c r="M49" s="6"/>
      <c r="N49" s="6"/>
      <c r="O49" s="6"/>
      <c r="P49" s="1"/>
    </row>
    <row r="50" spans="1:16" ht="63.75" x14ac:dyDescent="0.2">
      <c r="A50" s="10" t="s">
        <v>0</v>
      </c>
      <c r="B50" s="11" t="s">
        <v>1</v>
      </c>
      <c r="C50" s="11" t="s">
        <v>2</v>
      </c>
      <c r="D50" s="11" t="s">
        <v>3</v>
      </c>
      <c r="E50" s="12" t="s">
        <v>4</v>
      </c>
      <c r="F50" s="53"/>
      <c r="G50" s="54"/>
      <c r="H50" s="6"/>
      <c r="I50" s="6"/>
      <c r="J50" s="90" t="str">
        <f>CONCATENATE(A49," НА ГОДИШНА БАЗА")</f>
        <v>ДОХОДНОСТ НА ДОБРОВОЛНИТЕ ПЕНСИОННИ ФОНДОВЕ
ЗА ПЕРИОДА 31.03.2023 г. - 31.03.2025 г. НА ГОДИШНА БАЗА</v>
      </c>
      <c r="K50" s="89"/>
      <c r="L50" s="6"/>
      <c r="M50" s="6"/>
      <c r="N50" s="6"/>
      <c r="O50" s="6"/>
      <c r="P50" s="1"/>
    </row>
    <row r="51" spans="1:16" ht="12.75" x14ac:dyDescent="0.2">
      <c r="A51" s="55">
        <v>1</v>
      </c>
      <c r="B51" s="56">
        <v>2</v>
      </c>
      <c r="C51" s="56">
        <v>3</v>
      </c>
      <c r="D51" s="56">
        <v>4</v>
      </c>
      <c r="E51" s="57">
        <v>5</v>
      </c>
      <c r="F51" s="2"/>
      <c r="G51" s="26"/>
      <c r="H51" s="19"/>
      <c r="I51" s="6"/>
      <c r="J51" s="7"/>
      <c r="K51" s="6"/>
      <c r="L51" s="6"/>
      <c r="M51" s="6"/>
      <c r="N51" s="6"/>
      <c r="O51" s="6"/>
      <c r="P51" s="1"/>
    </row>
    <row r="52" spans="1:16" ht="12.75" x14ac:dyDescent="0.2">
      <c r="A52" s="21">
        <v>1</v>
      </c>
      <c r="B52" s="58" t="s">
        <v>33</v>
      </c>
      <c r="C52" s="23">
        <v>0.12327041681812358</v>
      </c>
      <c r="D52" s="23">
        <v>0.17853938299940275</v>
      </c>
      <c r="E52" s="24">
        <v>6.2748386633479702E-2</v>
      </c>
      <c r="F52" s="59">
        <f t="shared" ref="F52:F61" si="6">$E$63</f>
        <v>6.5213445997418351E-2</v>
      </c>
      <c r="G52" s="26"/>
      <c r="H52" s="19"/>
      <c r="I52" s="6"/>
      <c r="J52" s="7"/>
      <c r="K52" s="6"/>
      <c r="L52" s="6"/>
      <c r="M52" s="6"/>
      <c r="N52" s="6"/>
      <c r="O52" s="6"/>
      <c r="P52" s="1"/>
    </row>
    <row r="53" spans="1:16" ht="12.75" x14ac:dyDescent="0.2">
      <c r="A53" s="21">
        <v>2</v>
      </c>
      <c r="B53" s="58" t="s">
        <v>34</v>
      </c>
      <c r="C53" s="23">
        <v>7.0296261074338465E-2</v>
      </c>
      <c r="D53" s="23">
        <v>0.1018139745393648</v>
      </c>
      <c r="E53" s="24">
        <v>4.7745836349592841E-2</v>
      </c>
      <c r="F53" s="59">
        <f t="shared" si="6"/>
        <v>6.5213445997418351E-2</v>
      </c>
      <c r="G53" s="26"/>
      <c r="H53" s="19"/>
      <c r="I53" s="6"/>
      <c r="J53" s="7"/>
      <c r="K53" s="6"/>
      <c r="L53" s="6"/>
      <c r="M53" s="6"/>
      <c r="N53" s="6"/>
      <c r="O53" s="6"/>
      <c r="P53" s="1"/>
    </row>
    <row r="54" spans="1:16" ht="12.75" x14ac:dyDescent="0.2">
      <c r="A54" s="21">
        <v>3</v>
      </c>
      <c r="B54" s="58" t="s">
        <v>35</v>
      </c>
      <c r="C54" s="23">
        <v>0.10700761576545789</v>
      </c>
      <c r="D54" s="23">
        <v>0.15498506606974607</v>
      </c>
      <c r="E54" s="24">
        <v>6.3172754022766453E-2</v>
      </c>
      <c r="F54" s="59">
        <f t="shared" si="6"/>
        <v>6.5213445997418351E-2</v>
      </c>
      <c r="G54" s="26"/>
      <c r="H54" s="19"/>
      <c r="I54" s="6"/>
      <c r="J54" s="7"/>
      <c r="K54" s="6"/>
      <c r="L54" s="6"/>
      <c r="M54" s="6"/>
      <c r="N54" s="6"/>
      <c r="O54" s="6"/>
      <c r="P54" s="1"/>
    </row>
    <row r="55" spans="1:16" ht="12.75" x14ac:dyDescent="0.2">
      <c r="A55" s="21">
        <v>4</v>
      </c>
      <c r="B55" s="58" t="s">
        <v>36</v>
      </c>
      <c r="C55" s="23">
        <v>0.43195429448333167</v>
      </c>
      <c r="D55" s="23">
        <v>0.2</v>
      </c>
      <c r="E55" s="24">
        <v>6.292011130880959E-2</v>
      </c>
      <c r="F55" s="59">
        <f t="shared" si="6"/>
        <v>6.5213445997418351E-2</v>
      </c>
      <c r="G55" s="26"/>
      <c r="H55" s="19"/>
      <c r="I55" s="6"/>
      <c r="J55" s="7"/>
      <c r="K55" s="6"/>
      <c r="L55" s="6"/>
      <c r="M55" s="6"/>
      <c r="N55" s="6"/>
      <c r="O55" s="6"/>
      <c r="P55" s="1"/>
    </row>
    <row r="56" spans="1:16" ht="12.75" x14ac:dyDescent="0.2">
      <c r="A56" s="21">
        <v>5</v>
      </c>
      <c r="B56" s="58" t="s">
        <v>37</v>
      </c>
      <c r="C56" s="23">
        <v>0.15378276336725188</v>
      </c>
      <c r="D56" s="23">
        <v>0.2</v>
      </c>
      <c r="E56" s="24">
        <v>7.2784471315167298E-2</v>
      </c>
      <c r="F56" s="59">
        <f t="shared" si="6"/>
        <v>6.5213445997418351E-2</v>
      </c>
      <c r="G56" s="26"/>
      <c r="H56" s="19"/>
      <c r="I56" s="6"/>
      <c r="J56" s="7"/>
      <c r="K56" s="6"/>
      <c r="L56" s="6"/>
      <c r="M56" s="6"/>
      <c r="N56" s="6"/>
      <c r="O56" s="6"/>
      <c r="P56" s="1"/>
    </row>
    <row r="57" spans="1:16" ht="12.75" x14ac:dyDescent="0.2">
      <c r="A57" s="21">
        <v>6</v>
      </c>
      <c r="B57" s="58" t="s">
        <v>38</v>
      </c>
      <c r="C57" s="23">
        <v>8.3088351986654277E-2</v>
      </c>
      <c r="D57" s="23">
        <v>0.1203414694380545</v>
      </c>
      <c r="E57" s="24">
        <v>6.7086053496767439E-2</v>
      </c>
      <c r="F57" s="59">
        <f t="shared" si="6"/>
        <v>6.5213445997418351E-2</v>
      </c>
      <c r="G57" s="26"/>
      <c r="H57" s="19"/>
      <c r="I57" s="6"/>
      <c r="J57" s="7"/>
      <c r="K57" s="6"/>
      <c r="L57" s="6"/>
      <c r="M57" s="6"/>
      <c r="N57" s="6"/>
      <c r="O57" s="6"/>
      <c r="P57" s="1"/>
    </row>
    <row r="58" spans="1:16" ht="12.75" x14ac:dyDescent="0.2">
      <c r="A58" s="27">
        <v>7</v>
      </c>
      <c r="B58" s="28" t="s">
        <v>39</v>
      </c>
      <c r="C58" s="23">
        <v>1.3967120046927899E-2</v>
      </c>
      <c r="D58" s="23">
        <v>2.0229354778091967E-2</v>
      </c>
      <c r="E58" s="24">
        <v>8.2411653460214174E-2</v>
      </c>
      <c r="F58" s="59">
        <f t="shared" si="6"/>
        <v>6.5213445997418351E-2</v>
      </c>
      <c r="G58" s="32"/>
      <c r="H58" s="6"/>
      <c r="I58" s="6"/>
      <c r="J58" s="7"/>
      <c r="K58" s="6"/>
      <c r="L58" s="6"/>
      <c r="M58" s="6"/>
      <c r="N58" s="6"/>
      <c r="O58" s="6"/>
      <c r="P58" s="1"/>
    </row>
    <row r="59" spans="1:16" ht="12.75" x14ac:dyDescent="0.2">
      <c r="A59" s="27">
        <v>8</v>
      </c>
      <c r="B59" s="28" t="s">
        <v>40</v>
      </c>
      <c r="C59" s="23">
        <v>1.0779277500116577E-2</v>
      </c>
      <c r="D59" s="23">
        <v>1.5612225574686374E-2</v>
      </c>
      <c r="E59" s="24">
        <v>0.12094544461544121</v>
      </c>
      <c r="F59" s="59">
        <f t="shared" si="6"/>
        <v>6.5213445997418351E-2</v>
      </c>
      <c r="G59" s="32"/>
      <c r="H59" s="6"/>
      <c r="I59" s="6"/>
      <c r="J59" s="7"/>
      <c r="K59" s="6"/>
      <c r="L59" s="6"/>
      <c r="M59" s="6"/>
      <c r="N59" s="6"/>
      <c r="O59" s="6"/>
      <c r="P59" s="1"/>
    </row>
    <row r="60" spans="1:16" ht="12.75" x14ac:dyDescent="0.2">
      <c r="A60" s="27">
        <v>9</v>
      </c>
      <c r="B60" s="28" t="s">
        <v>41</v>
      </c>
      <c r="C60" s="23">
        <v>7.2107935861867296E-4</v>
      </c>
      <c r="D60" s="23">
        <v>1.0443792363526352E-3</v>
      </c>
      <c r="E60" s="24">
        <v>6.3853138072624382E-2</v>
      </c>
      <c r="F60" s="59">
        <f t="shared" si="6"/>
        <v>6.5213445997418351E-2</v>
      </c>
      <c r="G60" s="32"/>
      <c r="H60" s="6"/>
      <c r="I60" s="6"/>
      <c r="J60" s="7"/>
      <c r="K60" s="6"/>
      <c r="L60" s="6"/>
      <c r="M60" s="6"/>
      <c r="N60" s="6"/>
      <c r="O60" s="6"/>
      <c r="P60" s="1"/>
    </row>
    <row r="61" spans="1:16" ht="14.25" customHeight="1" x14ac:dyDescent="0.2">
      <c r="A61" s="27">
        <v>10</v>
      </c>
      <c r="B61" s="28" t="s">
        <v>42</v>
      </c>
      <c r="C61" s="23">
        <v>5.1328195991793687E-3</v>
      </c>
      <c r="D61" s="23">
        <v>7.4341473643008962E-3</v>
      </c>
      <c r="E61" s="24">
        <v>7.0238199938542412E-2</v>
      </c>
      <c r="F61" s="59">
        <f t="shared" si="6"/>
        <v>6.5213445997418351E-2</v>
      </c>
      <c r="G61" s="32"/>
      <c r="H61" s="6"/>
      <c r="I61" s="6"/>
      <c r="J61" s="7"/>
      <c r="K61" s="6"/>
      <c r="L61" s="6"/>
      <c r="M61" s="6"/>
      <c r="N61" s="6"/>
      <c r="O61" s="6"/>
      <c r="P61" s="1"/>
    </row>
    <row r="62" spans="1:16" ht="12.75" x14ac:dyDescent="0.2">
      <c r="A62" s="77" t="s">
        <v>15</v>
      </c>
      <c r="B62" s="78"/>
      <c r="C62" s="78"/>
      <c r="D62" s="78"/>
      <c r="E62" s="30">
        <v>6.4658339542279078E-2</v>
      </c>
      <c r="F62" s="60"/>
      <c r="G62" s="32"/>
      <c r="H62" s="6"/>
      <c r="I62" s="6"/>
      <c r="J62" s="7"/>
      <c r="K62" s="6"/>
      <c r="L62" s="6"/>
      <c r="M62" s="6"/>
      <c r="N62" s="6"/>
      <c r="O62" s="6"/>
      <c r="P62" s="1"/>
    </row>
    <row r="63" spans="1:16" ht="12.75" x14ac:dyDescent="0.2">
      <c r="A63" s="77" t="s">
        <v>16</v>
      </c>
      <c r="B63" s="78"/>
      <c r="C63" s="78"/>
      <c r="D63" s="78"/>
      <c r="E63" s="30">
        <v>6.5213445997418351E-2</v>
      </c>
      <c r="F63" s="60"/>
      <c r="G63" s="32"/>
      <c r="H63" s="6"/>
      <c r="I63" s="6"/>
      <c r="J63" s="7"/>
      <c r="K63" s="6"/>
      <c r="L63" s="6"/>
      <c r="M63" s="6"/>
      <c r="N63" s="6"/>
      <c r="O63" s="6"/>
      <c r="P63" s="1"/>
    </row>
    <row r="64" spans="1:16" ht="13.5" thickBot="1" x14ac:dyDescent="0.25">
      <c r="A64" s="79" t="s">
        <v>17</v>
      </c>
      <c r="B64" s="80"/>
      <c r="C64" s="80"/>
      <c r="D64" s="80"/>
      <c r="E64" s="61">
        <v>7.1390604921340556E-2</v>
      </c>
      <c r="F64" s="62"/>
      <c r="G64" s="32"/>
      <c r="H64" s="6"/>
      <c r="I64" s="6"/>
      <c r="J64" s="7"/>
      <c r="K64" s="6"/>
      <c r="L64" s="6"/>
      <c r="M64" s="6"/>
      <c r="N64" s="6"/>
      <c r="O64" s="6"/>
      <c r="P64" s="1"/>
    </row>
    <row r="65" spans="1:16" ht="12.75" x14ac:dyDescent="0.2">
      <c r="A65" s="63"/>
      <c r="B65" s="63"/>
      <c r="C65" s="63"/>
      <c r="D65" s="63"/>
      <c r="E65" s="64"/>
      <c r="F65" s="62"/>
      <c r="G65" s="32"/>
      <c r="H65" s="6"/>
      <c r="I65" s="6"/>
      <c r="J65" s="7"/>
      <c r="K65" s="6"/>
      <c r="L65" s="6"/>
      <c r="M65" s="6"/>
      <c r="N65" s="6"/>
      <c r="O65" s="6"/>
      <c r="P65" s="1"/>
    </row>
    <row r="66" spans="1:16" ht="12.75" x14ac:dyDescent="0.2">
      <c r="A66" s="82" t="s">
        <v>43</v>
      </c>
      <c r="B66" s="82"/>
      <c r="C66" s="82"/>
      <c r="D66" s="82"/>
      <c r="E66" s="82"/>
      <c r="F66" s="65"/>
      <c r="G66" s="6"/>
      <c r="H66" s="6"/>
      <c r="I66" s="6"/>
      <c r="J66" s="7"/>
      <c r="K66" s="6"/>
      <c r="L66" s="6"/>
      <c r="M66" s="6"/>
      <c r="N66" s="6"/>
      <c r="O66" s="6"/>
      <c r="P66" s="1"/>
    </row>
    <row r="67" spans="1:16" x14ac:dyDescent="0.2">
      <c r="A67" s="1"/>
      <c r="B67" s="1"/>
      <c r="C67" s="1"/>
      <c r="D67" s="1"/>
      <c r="E67" s="1"/>
      <c r="F67" s="65"/>
      <c r="G67" s="6"/>
      <c r="H67" s="6"/>
      <c r="I67" s="6"/>
      <c r="J67" s="7"/>
      <c r="K67" s="6"/>
      <c r="L67" s="6"/>
      <c r="M67" s="6"/>
      <c r="N67" s="6"/>
      <c r="O67" s="6"/>
      <c r="P67" s="1"/>
    </row>
    <row r="68" spans="1:16" x14ac:dyDescent="0.2">
      <c r="A68" s="1"/>
      <c r="B68" s="1"/>
      <c r="C68" s="1"/>
      <c r="D68" s="1"/>
      <c r="E68" s="1"/>
      <c r="F68" s="65"/>
      <c r="G68" s="6"/>
      <c r="H68" s="6"/>
      <c r="I68" s="6"/>
      <c r="J68" s="7"/>
      <c r="K68" s="6"/>
      <c r="L68" s="6"/>
      <c r="M68" s="6"/>
      <c r="N68" s="6"/>
      <c r="O68" s="6"/>
      <c r="P68" s="1"/>
    </row>
    <row r="69" spans="1:16" ht="12" customHeight="1" x14ac:dyDescent="0.2">
      <c r="B69" s="50"/>
      <c r="C69" s="50"/>
      <c r="D69" s="50"/>
      <c r="E69" s="51"/>
      <c r="F69" s="65"/>
      <c r="G69" s="6"/>
      <c r="H69" s="6"/>
      <c r="I69" s="6"/>
      <c r="J69" s="7"/>
      <c r="K69" s="6"/>
      <c r="L69" s="6"/>
      <c r="M69" s="6"/>
      <c r="N69" s="6"/>
      <c r="O69" s="6"/>
      <c r="P69" s="1"/>
    </row>
    <row r="70" spans="1:16" ht="41.25" customHeight="1" thickBot="1" x14ac:dyDescent="0.25">
      <c r="A70" s="76" t="s">
        <v>52</v>
      </c>
      <c r="B70" s="76"/>
      <c r="C70" s="76"/>
      <c r="D70" s="76"/>
      <c r="E70" s="76"/>
      <c r="F70" s="65"/>
      <c r="G70" s="6"/>
      <c r="H70" s="6"/>
      <c r="I70" s="6"/>
      <c r="J70" s="7"/>
      <c r="K70" s="6"/>
      <c r="L70" s="6"/>
      <c r="M70" s="6"/>
      <c r="N70" s="6"/>
      <c r="O70" s="6"/>
      <c r="P70" s="1"/>
    </row>
    <row r="71" spans="1:16" ht="51" x14ac:dyDescent="0.2">
      <c r="A71" s="10" t="s">
        <v>0</v>
      </c>
      <c r="B71" s="11" t="s">
        <v>1</v>
      </c>
      <c r="C71" s="11" t="s">
        <v>2</v>
      </c>
      <c r="D71" s="11" t="s">
        <v>3</v>
      </c>
      <c r="E71" s="12" t="s">
        <v>4</v>
      </c>
      <c r="F71" s="65"/>
      <c r="G71" s="6"/>
      <c r="H71" s="6"/>
      <c r="I71" s="6"/>
      <c r="J71" s="7"/>
      <c r="K71" s="6"/>
      <c r="L71" s="6"/>
      <c r="M71" s="6"/>
      <c r="N71" s="6"/>
      <c r="O71" s="6"/>
      <c r="P71" s="1"/>
    </row>
    <row r="72" spans="1:16" x14ac:dyDescent="0.2">
      <c r="A72" s="55">
        <v>1</v>
      </c>
      <c r="B72" s="56">
        <v>2</v>
      </c>
      <c r="C72" s="56">
        <v>3</v>
      </c>
      <c r="D72" s="56">
        <v>4</v>
      </c>
      <c r="E72" s="57">
        <v>5</v>
      </c>
      <c r="F72" s="65"/>
      <c r="G72" s="6"/>
      <c r="H72" s="6"/>
      <c r="I72" s="6"/>
      <c r="J72" s="7"/>
      <c r="K72" s="6"/>
      <c r="L72" s="6"/>
      <c r="M72" s="6"/>
      <c r="N72" s="6"/>
      <c r="O72" s="6"/>
      <c r="P72" s="1"/>
    </row>
    <row r="73" spans="1:16" s="70" customFormat="1" ht="13.5" thickBot="1" x14ac:dyDescent="0.25">
      <c r="A73" s="66">
        <v>1</v>
      </c>
      <c r="B73" s="67" t="s">
        <v>44</v>
      </c>
      <c r="C73" s="68">
        <v>1</v>
      </c>
      <c r="D73" s="69">
        <v>1</v>
      </c>
      <c r="E73" s="61">
        <v>6.2750055236856728E-2</v>
      </c>
      <c r="F73" s="65"/>
      <c r="G73" s="6"/>
      <c r="H73" s="6"/>
      <c r="I73" s="6"/>
      <c r="J73" s="7"/>
      <c r="K73" s="6"/>
      <c r="L73" s="6"/>
      <c r="M73" s="6"/>
      <c r="N73" s="6"/>
      <c r="O73" s="6"/>
    </row>
    <row r="74" spans="1:16" x14ac:dyDescent="0.2">
      <c r="A74" s="1"/>
      <c r="B74" s="1"/>
      <c r="C74" s="1"/>
      <c r="D74" s="1"/>
      <c r="E74" s="1"/>
      <c r="J74" s="71"/>
      <c r="K74" s="87"/>
      <c r="L74" s="87"/>
      <c r="M74" s="87"/>
      <c r="N74" s="87"/>
      <c r="O74" s="87"/>
    </row>
    <row r="75" spans="1:16" ht="24.75" customHeight="1" x14ac:dyDescent="0.2">
      <c r="A75" s="84" t="s">
        <v>45</v>
      </c>
      <c r="B75" s="84"/>
      <c r="C75" s="1"/>
      <c r="D75" s="1"/>
      <c r="E75" s="1"/>
      <c r="P75" s="72"/>
    </row>
    <row r="76" spans="1:16" ht="27" customHeight="1" x14ac:dyDescent="0.2">
      <c r="A76" s="85" t="s">
        <v>46</v>
      </c>
      <c r="B76" s="85"/>
      <c r="C76" s="85"/>
      <c r="D76" s="85"/>
      <c r="E76" s="85"/>
      <c r="F76" s="85"/>
      <c r="G76" s="85"/>
      <c r="H76" s="85"/>
      <c r="I76" s="85"/>
      <c r="J76" s="85"/>
      <c r="K76" s="85"/>
      <c r="L76" s="85"/>
      <c r="M76" s="85"/>
      <c r="N76" s="85"/>
      <c r="O76" s="85"/>
      <c r="P76" s="85"/>
    </row>
    <row r="77" spans="1:16" ht="27" customHeight="1" x14ac:dyDescent="0.2">
      <c r="A77" s="85" t="s">
        <v>47</v>
      </c>
      <c r="B77" s="85"/>
      <c r="C77" s="85"/>
      <c r="D77" s="85"/>
      <c r="E77" s="85"/>
      <c r="F77" s="85"/>
      <c r="G77" s="85"/>
      <c r="H77" s="85"/>
      <c r="I77" s="85"/>
      <c r="J77" s="85"/>
      <c r="K77" s="85"/>
      <c r="L77" s="85"/>
      <c r="M77" s="85"/>
      <c r="N77" s="85"/>
      <c r="O77" s="85"/>
      <c r="P77" s="85"/>
    </row>
    <row r="78" spans="1:16" ht="26.25" customHeight="1" x14ac:dyDescent="0.2">
      <c r="A78" s="86"/>
      <c r="B78" s="86"/>
      <c r="C78" s="86"/>
      <c r="D78" s="86"/>
      <c r="E78" s="86"/>
      <c r="F78" s="86"/>
      <c r="G78" s="86"/>
      <c r="H78" s="86"/>
      <c r="I78" s="86"/>
      <c r="J78" s="86"/>
      <c r="K78" s="86"/>
      <c r="L78" s="86"/>
      <c r="M78" s="86"/>
      <c r="N78" s="86"/>
      <c r="O78" s="86"/>
      <c r="P78" s="86"/>
    </row>
  </sheetData>
  <mergeCells count="28">
    <mergeCell ref="A75:B75"/>
    <mergeCell ref="A76:P76"/>
    <mergeCell ref="A77:P77"/>
    <mergeCell ref="A78:P78"/>
    <mergeCell ref="A62:D62"/>
    <mergeCell ref="A63:D63"/>
    <mergeCell ref="A64:D64"/>
    <mergeCell ref="A66:E66"/>
    <mergeCell ref="A70:E70"/>
    <mergeCell ref="K74:O74"/>
    <mergeCell ref="A49:E49"/>
    <mergeCell ref="A20:D20"/>
    <mergeCell ref="A21:E21"/>
    <mergeCell ref="A22:E22"/>
    <mergeCell ref="A26:E26"/>
    <mergeCell ref="A39:D39"/>
    <mergeCell ref="A40:D40"/>
    <mergeCell ref="A41:D41"/>
    <mergeCell ref="A42:D42"/>
    <mergeCell ref="A43:D43"/>
    <mergeCell ref="A44:E44"/>
    <mergeCell ref="A45:E45"/>
    <mergeCell ref="A19:D19"/>
    <mergeCell ref="A3:E3"/>
    <mergeCell ref="A16:D16"/>
    <mergeCell ref="A17:D17"/>
    <mergeCell ref="A18:D18"/>
    <mergeCell ref="A1:S1"/>
  </mergeCells>
  <printOptions horizontalCentered="1" verticalCentered="1"/>
  <pageMargins left="0" right="0" top="0" bottom="0" header="0.70866141732283472" footer="0.23622047244094491"/>
  <pageSetup paperSize="9" scale="70" fitToHeight="2" orientation="landscape" r:id="rId1"/>
  <headerFooter alignWithMargins="0"/>
  <rowBreaks count="1" manualBreakCount="1">
    <brk id="46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Доходност 31.03.2023-31.03.2025</vt:lpstr>
      <vt:lpstr>'Доходност 31.03.2023-31.03.2025'!Print_Area</vt:lpstr>
      <vt:lpstr>'Доходност 31.03.2023-31.03.2025'!Print_Titles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2025-04-15T11:35:09Z</cp:lastPrinted>
  <dcterms:created xsi:type="dcterms:W3CDTF">2025-04-08T08:44:50Z</dcterms:created>
  <dcterms:modified xsi:type="dcterms:W3CDTF">2025-04-15T12:14:21Z</dcterms:modified>
</cp:coreProperties>
</file>